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vode-db1\Podaci\_NAB\2024\Otvoreni postupci\Radovi\M-12 Rekon. vod. mreže u Nedelišću +prometnice\Prethodno savjetovanje\"/>
    </mc:Choice>
  </mc:AlternateContent>
  <xr:revisionPtr revIDLastSave="0" documentId="13_ncr:1_{19C3FCAE-ECA0-4E4E-A972-B96FD965AE8B}" xr6:coauthVersionLast="47" xr6:coauthVersionMax="47" xr10:uidLastSave="{00000000-0000-0000-0000-000000000000}"/>
  <bookViews>
    <workbookView xWindow="-120" yWindow="-120" windowWidth="29040" windowHeight="15840" activeTab="1" xr2:uid="{A56156ED-8029-4458-A5B0-6EA9AB578626}"/>
  </bookViews>
  <sheets>
    <sheet name="Rekapitulacija" sheetId="2" r:id="rId1"/>
    <sheet name="Livadarska i Trnavska ul." sheetId="1" r:id="rId2"/>
  </sheets>
  <definedNames>
    <definedName name="_xlnm.Print_Area" localSheetId="1">'Livadarska i Trnavska ul.'!$A$1:$F$392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1" i="1" l="1"/>
  <c r="F353" i="1"/>
  <c r="F380" i="1"/>
  <c r="F139" i="1"/>
  <c r="F130" i="1"/>
  <c r="F313" i="1"/>
  <c r="F309" i="1"/>
  <c r="F308" i="1"/>
  <c r="F254" i="1" l="1"/>
  <c r="F263" i="1"/>
  <c r="F350" i="1"/>
  <c r="F347" i="1" s="1"/>
  <c r="F346" i="1" s="1"/>
  <c r="F276" i="1"/>
  <c r="F271" i="1"/>
  <c r="F270" i="1"/>
  <c r="F273" i="1"/>
  <c r="F269" i="1" l="1"/>
  <c r="F280" i="1"/>
  <c r="F277" i="1" s="1"/>
  <c r="F267" i="1" l="1"/>
  <c r="F339" i="1"/>
  <c r="F345" i="1" l="1"/>
  <c r="F344" i="1"/>
  <c r="F343" i="1"/>
  <c r="F342" i="1"/>
  <c r="F341" i="1" s="1"/>
  <c r="F340" i="1"/>
  <c r="F338" i="1"/>
  <c r="F337" i="1"/>
  <c r="F336" i="1" s="1"/>
  <c r="F335" i="1"/>
  <c r="F334" i="1"/>
  <c r="F333" i="1"/>
  <c r="F332" i="1"/>
  <c r="F331" i="1"/>
  <c r="F330" i="1"/>
  <c r="F329" i="1"/>
  <c r="F264" i="1"/>
  <c r="F262" i="1" s="1"/>
  <c r="F265" i="1"/>
  <c r="F266" i="1"/>
  <c r="F261" i="1"/>
  <c r="F260" i="1"/>
  <c r="F259" i="1"/>
  <c r="F257" i="1"/>
  <c r="F256" i="1"/>
  <c r="F255" i="1"/>
  <c r="F253" i="1"/>
  <c r="F252" i="1"/>
  <c r="F251" i="1"/>
  <c r="F387" i="1"/>
  <c r="F389" i="1"/>
  <c r="F390" i="1"/>
  <c r="F391" i="1"/>
  <c r="F392" i="1"/>
  <c r="F386" i="1"/>
  <c r="F383" i="1"/>
  <c r="F382" i="1"/>
  <c r="F381" i="1" s="1"/>
  <c r="F375" i="1"/>
  <c r="F376" i="1"/>
  <c r="F378" i="1"/>
  <c r="F374" i="1"/>
  <c r="F373" i="1" s="1"/>
  <c r="F370" i="1"/>
  <c r="F371" i="1"/>
  <c r="F372" i="1"/>
  <c r="F369" i="1"/>
  <c r="F354" i="1"/>
  <c r="F352" i="1" s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20" i="1"/>
  <c r="F322" i="1"/>
  <c r="F323" i="1"/>
  <c r="F324" i="1"/>
  <c r="F325" i="1"/>
  <c r="F319" i="1"/>
  <c r="F316" i="1"/>
  <c r="F315" i="1"/>
  <c r="F314" i="1" s="1"/>
  <c r="F305" i="1"/>
  <c r="F306" i="1"/>
  <c r="F311" i="1"/>
  <c r="F304" i="1"/>
  <c r="F303" i="1" s="1"/>
  <c r="F300" i="1"/>
  <c r="F301" i="1"/>
  <c r="F302" i="1"/>
  <c r="F299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83" i="1"/>
  <c r="F240" i="1"/>
  <c r="F241" i="1"/>
  <c r="F242" i="1"/>
  <c r="F243" i="1"/>
  <c r="F244" i="1"/>
  <c r="F245" i="1"/>
  <c r="F239" i="1"/>
  <c r="F237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21" i="1"/>
  <c r="F214" i="1"/>
  <c r="F215" i="1"/>
  <c r="F216" i="1"/>
  <c r="F217" i="1"/>
  <c r="F212" i="1" s="1"/>
  <c r="F218" i="1"/>
  <c r="F219" i="1"/>
  <c r="F213" i="1"/>
  <c r="F186" i="1"/>
  <c r="F187" i="1"/>
  <c r="F188" i="1"/>
  <c r="F189" i="1"/>
  <c r="F190" i="1"/>
  <c r="F191" i="1"/>
  <c r="F193" i="1"/>
  <c r="F194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161" i="1"/>
  <c r="F162" i="1"/>
  <c r="F163" i="1"/>
  <c r="F164" i="1"/>
  <c r="F165" i="1"/>
  <c r="F166" i="1"/>
  <c r="F167" i="1"/>
  <c r="F168" i="1"/>
  <c r="F169" i="1"/>
  <c r="F170" i="1"/>
  <c r="F172" i="1"/>
  <c r="F173" i="1"/>
  <c r="F174" i="1"/>
  <c r="F175" i="1"/>
  <c r="F176" i="1"/>
  <c r="F177" i="1"/>
  <c r="F179" i="1"/>
  <c r="F180" i="1"/>
  <c r="F181" i="1"/>
  <c r="F182" i="1"/>
  <c r="F183" i="1"/>
  <c r="F184" i="1"/>
  <c r="F160" i="1"/>
  <c r="F157" i="1"/>
  <c r="F156" i="1" s="1"/>
  <c r="F155" i="1"/>
  <c r="F154" i="1" s="1"/>
  <c r="F145" i="1"/>
  <c r="F146" i="1"/>
  <c r="F147" i="1"/>
  <c r="F148" i="1"/>
  <c r="F149" i="1"/>
  <c r="F150" i="1"/>
  <c r="F151" i="1"/>
  <c r="F152" i="1"/>
  <c r="F153" i="1"/>
  <c r="F144" i="1"/>
  <c r="F138" i="1"/>
  <c r="F140" i="1"/>
  <c r="F141" i="1"/>
  <c r="F137" i="1"/>
  <c r="F136" i="1" s="1"/>
  <c r="F129" i="1"/>
  <c r="F131" i="1"/>
  <c r="F132" i="1"/>
  <c r="F133" i="1"/>
  <c r="F128" i="1"/>
  <c r="F127" i="1" s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09" i="1"/>
  <c r="F102" i="1"/>
  <c r="F103" i="1"/>
  <c r="F104" i="1"/>
  <c r="F105" i="1"/>
  <c r="F106" i="1"/>
  <c r="F107" i="1"/>
  <c r="F101" i="1"/>
  <c r="F66" i="1"/>
  <c r="F67" i="1"/>
  <c r="F68" i="1"/>
  <c r="F69" i="1"/>
  <c r="F70" i="1"/>
  <c r="F71" i="1"/>
  <c r="F72" i="1"/>
  <c r="F73" i="1"/>
  <c r="F74" i="1"/>
  <c r="F75" i="1"/>
  <c r="F77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37" i="1"/>
  <c r="F38" i="1"/>
  <c r="F39" i="1"/>
  <c r="F40" i="1"/>
  <c r="F41" i="1"/>
  <c r="F42" i="1"/>
  <c r="F43" i="1"/>
  <c r="F44" i="1"/>
  <c r="F45" i="1"/>
  <c r="F47" i="1"/>
  <c r="F48" i="1"/>
  <c r="F49" i="1"/>
  <c r="F51" i="1"/>
  <c r="F52" i="1"/>
  <c r="F54" i="1"/>
  <c r="F55" i="1"/>
  <c r="F57" i="1"/>
  <c r="F58" i="1"/>
  <c r="F59" i="1"/>
  <c r="F61" i="1"/>
  <c r="F62" i="1"/>
  <c r="F63" i="1"/>
  <c r="F64" i="1"/>
  <c r="F36" i="1"/>
  <c r="F30" i="1"/>
  <c r="F31" i="1"/>
  <c r="F32" i="1"/>
  <c r="F33" i="1"/>
  <c r="F34" i="1"/>
  <c r="F29" i="1"/>
  <c r="F26" i="1"/>
  <c r="F27" i="1"/>
  <c r="F25" i="1"/>
  <c r="F24" i="1" s="1"/>
  <c r="F15" i="1"/>
  <c r="F16" i="1"/>
  <c r="F17" i="1"/>
  <c r="F18" i="1"/>
  <c r="F19" i="1"/>
  <c r="F20" i="1"/>
  <c r="F21" i="1"/>
  <c r="F22" i="1"/>
  <c r="F23" i="1"/>
  <c r="F14" i="1"/>
  <c r="F9" i="1"/>
  <c r="F10" i="1"/>
  <c r="F11" i="1"/>
  <c r="F8" i="1"/>
  <c r="F7" i="1" s="1"/>
  <c r="F384" i="1" l="1"/>
  <c r="F368" i="1"/>
  <c r="F328" i="1"/>
  <c r="F327" i="1" s="1"/>
  <c r="F317" i="1"/>
  <c r="F298" i="1"/>
  <c r="F282" i="1"/>
  <c r="F258" i="1"/>
  <c r="F250" i="1"/>
  <c r="F248" i="1" s="1"/>
  <c r="F238" i="1"/>
  <c r="F220" i="1"/>
  <c r="F209" i="1" s="1"/>
  <c r="F185" i="1"/>
  <c r="F158" i="1"/>
  <c r="F142" i="1"/>
  <c r="F108" i="1"/>
  <c r="F100" i="1"/>
  <c r="F65" i="1"/>
  <c r="F28" i="1"/>
  <c r="F35" i="1"/>
  <c r="F12" i="1"/>
  <c r="F326" i="1" l="1"/>
  <c r="F281" i="1"/>
  <c r="F247" i="1" s="1"/>
  <c r="F246" i="1" s="1"/>
  <c r="H20" i="2" s="1"/>
  <c r="H21" i="2" s="1"/>
  <c r="H22" i="2" s="1"/>
  <c r="F135" i="1"/>
  <c r="F134" i="1" s="1"/>
  <c r="F97" i="1"/>
  <c r="F6" i="1"/>
  <c r="F5" i="1" s="1"/>
  <c r="F4" i="1" l="1"/>
  <c r="H15" i="2" s="1"/>
  <c r="H30" i="2" s="1"/>
  <c r="H31" i="2" s="1"/>
  <c r="H32" i="2" s="1"/>
  <c r="F3" i="1"/>
  <c r="H16" i="2" l="1"/>
  <c r="H17" i="2" s="1"/>
</calcChain>
</file>

<file path=xl/sharedStrings.xml><?xml version="1.0" encoding="utf-8"?>
<sst xmlns="http://schemas.openxmlformats.org/spreadsheetml/2006/main" count="1101" uniqueCount="648">
  <si>
    <t>Stavka</t>
  </si>
  <si>
    <t>Opis radova</t>
  </si>
  <si>
    <t>Jedinica mjere</t>
  </si>
  <si>
    <t>Količina</t>
  </si>
  <si>
    <t>Jed. cijena</t>
  </si>
  <si>
    <t>Pripremni radovi</t>
  </si>
  <si>
    <t>kpl</t>
  </si>
  <si>
    <t xml:space="preserve">Geodetsko iskolčenje trase svih objekata i cjevovoda. Rad obuhvaća sve radove na obilježavanju i lociranju trase planiranih radova s upisivanjem oznaka i osiguranja te izradu Elaborata iskolčenja. Radovi po ovoj stavci moraju biti obavljeni od strane ovlaštenog inženjera geodezije. Uključiti i postavljanje visinskih točaka repera (s održavanjem i kontrolom istih tijekom kompletnog trajanja izvođenja radova) za kontrolu visina tijekom građenja. Elaboratima iskolčenja je potrebno obuhvatiti kompletan prikaz svih točaka.
</t>
  </si>
  <si>
    <t>Strojno čišćenje grmlja i niskog raslinja sa trase vodovoda i zbrinjavanje u skladu sa Zakonom o otpadu.</t>
  </si>
  <si>
    <t>kom</t>
  </si>
  <si>
    <t xml:space="preserve">Iskop i zatrpavanje materijala C kategorije (probni iskop vel. 0,4 x 1,0 x 1,2 m) za točno utvrđivanje položaja postojećih podzemnih instalacija na križanjima s vodovodom i svakih 25 m kod paralelnog vođenja (TK kabel, elektroenergetski kabel, CATV).                                                    Napomena: Točan broj otkopa (šliceva) i količina iskopa odredit će se prema potrebi na licu mjesta u dogovoru sa vlasnikom instalacija i Nadzornim inženjerom.                                                                                                                               </t>
  </si>
  <si>
    <t xml:space="preserve">Privremena regulacija prometa, postavljanje prometnih znakova i signalizacije za vrijeme izvođenja radova na vodovodu u blizini prometnica, pješačkih i biciklističkih staza. Stavkom je obuhvaćeno i uklanjanje znakova po završetku radova. U cijenu također uključiti izradu elaborata regulacije prometa, ishođenje potrebnih suglasnosti i dozvola od nadležnih institucija, kao i sve troškove vezane uz ishođenje potrebnih sugasnosti, dozvola i odobrenja. </t>
  </si>
  <si>
    <t>Zemljani radovi</t>
  </si>
  <si>
    <t>s utovarom i odvozom na stalnu deponiju</t>
  </si>
  <si>
    <t>s odlaganjem materijala na min. udaljenost 1,0 m od ruba rova.</t>
  </si>
  <si>
    <t>Ručno planiranje dna rova na projektirane kote s točnošću ± 2 cm.</t>
  </si>
  <si>
    <t>Produbljenje rova i ugradnja zamjenskog materijala na dijelu trase projektiranog vodovoda gdje je tlo slabe nosivosti. Zamjenski materijal (batuda) se postavlja u sloju debljine 50 cm na prethodno položeni geoteksil. Jedinična cijena stavke uključuje sav potreban rad, materijal (batuda i geotekstil), pomoćna sredstva i transporte za izvedbu stavke te eventualno crpljenje vode</t>
  </si>
  <si>
    <t>Nabava, doprema i ugradnja pijeska za izvedbu posteljice debljine 10 cm ispod cijevi.</t>
  </si>
  <si>
    <t>Nabava, doprema i ugradnja pijeska za zatrpavanje do visine 15 cm iznad tjemena cijevi.</t>
  </si>
  <si>
    <t>Nabava, dobava i ugradnja šljunka granulacije 0-63 mm, ispod prometnih površina i bankine do zadane nivelete uz pažljivo nabijanje u slojevima do 30 cm. Kod ugradnje treba voditi računa o dijelovima trase gdje se vrši obnova asfaltnog zastora da visina šljunčanog zastora bude niža od postojećeg asfalta za debljinu asfaltnog zastora i tamponskog sloja (min. 45 cm), odnosno prema detalju iz izvedbenog projekta. Zbijenost treba odgovarati prema zahtjevu nadležnih institucija (npr. Hrvatske ceste, Županijska uprava za ceste i sl.) . Šljunak mora udovoljiti parametre navedene u OTU za radove na cestama, Knjiga III. Konačnu odluku o primjerenosti materijala za ugradnju donosi nadzorni inženjer upisom u građevinski dnevnik</t>
  </si>
  <si>
    <t>Zatrpavanje rova materijalom iz iskopa s nasipavanjem i nabijanjem u slojevima debljine do 30 cm na dionicama gdje vodovod prolazi zelenim površinama. Gdje god je moguće, materijal koji se vraća u rov, odlaže se na min. udaljenosti 1,0 m od ruba rova.</t>
  </si>
  <si>
    <t>Utovar i odvoz viška materijala iz iskopa na stalnu deponiju. Ova količina se odnosi na eventualni višak materijala ostao nakon izgradnje građevine.</t>
  </si>
  <si>
    <t>Nabava, doprema i ugradnja privremenog tamponskog sloja, u širini rova, šljunka granulacije 4-16 mm do visine postojećeg asfalta, a u svrhu normalnog odvijanja prometa. Debljina tampona iznosi 6-12 cm, ovisno o vrsti prometnice. (U cijenu stavke uključeno je i redovno održavanje privremenog tamponskog sloja).</t>
  </si>
  <si>
    <t>Tesarski radovi</t>
  </si>
  <si>
    <t>Izrada, postava i skidanje dvostrane oplate stijenki zasunskih okana.</t>
  </si>
  <si>
    <t>Izrada, postava i skidanje oplate za gornje ploče zasunskih okana s podupiranjem do 2,0 m.</t>
  </si>
  <si>
    <t>Nabava, doprema, montaža, demontaža i čišćenje drvene oplate ukrućenja na horizontalnim lomovima, podlošcima ispod fazonskih komada u Z.K., okvirima oko hidrantske i zasunske kape te temeljima hidranata.</t>
  </si>
  <si>
    <t>Betonski i armirački radovi</t>
  </si>
  <si>
    <t>Nabava, doprema i ugradnja betona C 25/30 s dodatkom aditiva za vodonepropusnost za izvedbu dna zasunskih komora deblj. 20 cm.</t>
  </si>
  <si>
    <t>Nabava, doprema i ugradnja betona C 25/30 s dodatkom aditiva za vodonepropusnost za izvedbu stijenki zasunskih komora deblj. 20 cm.</t>
  </si>
  <si>
    <t>Nabava, doprema i ugradnja betona C 25/30 s dodatkom aditiva za vodonepropusnost za izvedbu gornje ploče zasunskih komora deblj. 15 cm.</t>
  </si>
  <si>
    <t>Nabava, doprema i ugradnja betona C 12/15 za izvedbu  horizontalnih lomova, bet. okvira oko hidrantske i zasunske kape, te podložaka ispod fazonskih komada u zasunskim komorama.</t>
  </si>
  <si>
    <t>Nabava (savijene prema nacrtu u projektu) i ugradnja armature od MAG 500/560 za zasunske komore .</t>
  </si>
  <si>
    <t>kg</t>
  </si>
  <si>
    <t>Nabava (savijene prema nacrtu u projektu) i ugradnja armature od RA 400/500 za zasunske komore.</t>
  </si>
  <si>
    <t>Vodovodni radovi</t>
  </si>
  <si>
    <t xml:space="preserve">Nabava, dobava, polaganje i spajanje vodovodnih PE HD polietilenskih cijevi DN 110 x 6,6 mm. Spajanje cijevi izvoditi elektrozavarnim spojnicama.  
Napomena:  Cijevi su izrađene od polietilena visoke gustoće, klase SDR 17 za radni pritisak 10 bara.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</si>
  <si>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m'</t>
  </si>
  <si>
    <t xml:space="preserve">Nabava, dobava i ugradnja lj.ž. fazonskog T komada ɸ100/100 </t>
  </si>
  <si>
    <t>Nabava, dobava i ugradnja tuljka sa letećom prirubnicom ɸ 110</t>
  </si>
  <si>
    <t>Nabava, dobava i ugradnja lj.ž. fazonskog FF komada ɸ 100/700</t>
  </si>
  <si>
    <t>Nabava, dobava i ugradnja PE HD koljena 45° DN 110 s elektrozavarnim spojnicama</t>
  </si>
  <si>
    <t>Nabava, dobava i ugradnja PE HD luka 30° DN 110</t>
  </si>
  <si>
    <t>Nabava, dobava i ugradnja PE HD luka 22° DN 110</t>
  </si>
  <si>
    <t>Nabava, dobava i ugradnja PE HD luka 11° DN 110</t>
  </si>
  <si>
    <t>Nabava, dobava i ugradnja elektrozavarne spojnice DN 110</t>
  </si>
  <si>
    <t>Nabava, doprema i montaža ljevano - željeznih fazonskih komada i armatura NP 10 bar komplet sa brtvenim i spojnim materijalom za nadzemne hidrante.</t>
  </si>
  <si>
    <t>Nabava, doprema i montaža ljevano - željeznih fazonskih komada i armatura NP 10 bar komplet sa brtvenim i spojnim materijalom za podzemne hidrante.</t>
  </si>
  <si>
    <t xml:space="preserve">Podzemni  hidrant na PE vodu DN 110
  Stavka obuhvaća : 
 - T ø 100/80  - 1 kom
 - tuljak s let. prirubnicom DN 110 – 2 kom
- N 90 ø 80 - 1 kom
- FF ø 80/300  - 1 kom
 - podzemni hidrant DN 80, H = 1.030 mm, Rd =1,25 m s ul. kapom - 1 kom
- EV zasun ø 80 sa ugr. garn. i zasunskom kapom – 1 kom
</t>
  </si>
  <si>
    <t xml:space="preserve">Podzemni  hidrant na PE vodu DN 110
  Stavka obuhvaća : 
 - FFR ø 100/80  - 1 kom
 - tuljak s let. prirubnicom DN 110 – 1 kom
- N 90 ø 80 - 1 kom
- FF ø 80/300  - 1 kom
 - podzemni hidrant DN 80, H = 1.030 mm, Rd =1,25 m s ul. kapom - 1 kom
- EV zasun ø 80 sa ugr. garn. i zasunskom kapom – 1 kom
</t>
  </si>
  <si>
    <t>Nabava, doprema i montaža ljevano - željeznih fazonskih komada i armatura NP 10 bar komplet sa brtvenim i spojnim materijalom  za spoj na postojeće slijepo okno.</t>
  </si>
  <si>
    <t>Razgradnja postojećih starih hidranata. Radovi obuhvaćaju sve potrebne radnje za kompletno uklanjanje svih ostataka postojećih hidranata u skladu sa Zakonom o otpadu. Obračun po komadu kompletno uklonjenih postojećih hidranata. Sve prema dogovoru s investitorom i nadzornim inženjerom.</t>
  </si>
  <si>
    <t>Vađenje postojećih PVC cijevi na dionicama izvedbe po postojećoj trasi. U cijenu uključiti zbrinjavanje postojećih cijevi prema važećim zakonima.</t>
  </si>
  <si>
    <t>- DN 110 mm</t>
  </si>
  <si>
    <t>Ispiranje i dezinfekcija cjevovoda prije puštanja u pogon.                         Napomena: Laboratorijski nalaz vode izrađen od nadležne institucije izvoditelj je dužan predati investitoru prije tehničkog pregleda građevine.</t>
  </si>
  <si>
    <t>Uzimanje uzorka vode iz cjevovoda i izrada  bakteriološke analize vode, prema Pravilniku o zdravstvenoj ispravnosti vode za piće.</t>
  </si>
  <si>
    <t>Ostali radovi</t>
  </si>
  <si>
    <t>Obnova asfaltnog zastora pješačkih staza i kolnih prilaza na zbijenu šljunčanu podlogu sukladno uvjetima uprave nadležne za prometnice. U cijenu uključiti špricanje emulzijom, te  nabavu, dopremu i ugradnju:</t>
  </si>
  <si>
    <t>- nosivi sloj AC 16, base AG 4 u sloju  deb. 6 cm</t>
  </si>
  <si>
    <t>Obnova i dovođenje u prvobitno stanje raskopanog dijela bankine slojem tucanika debljine 20 cm. Rad obuhvaća planiranje izradu i nabijanje  vibracijskim sredstvima do propisane zbijenosti. Izvođenje prema detalju  iz Izvedbenog projekta.</t>
  </si>
  <si>
    <t>Nabava, dobava i ugradnja opeke NF za obzidavanje nadzemnih i podzemnih hidranata.</t>
  </si>
  <si>
    <t>Nabava, doprema i ugradnja betonskih ploča veličine 65x40x20 cm za ugradnju ispod N komada nadzemnog hidranta.</t>
  </si>
  <si>
    <t>Nabava, doprema i ugradnja betonskih ploča veličine 77x40x20 cm za ugradnju ispod N komada podzemnog hidranta.</t>
  </si>
  <si>
    <t>Nabava, doprema i ugradnja betonskih ploča veličine 40x40x20 cm za ugradnju ispod N komada nadzemnog i podzemnog hidranta (muljni ispust).</t>
  </si>
  <si>
    <t>Ispitivanje hidranata od ovlaštenog trgovačkog društva (osobe) te dostava atesta. Obračun po ispitanom hidrantu.</t>
  </si>
  <si>
    <t>Nabava, dobava i ugradnja poklopca od nodularnog lijeva s okvirom ɸ 600 mm nosivosti 40 Mp. Ugradnju izvršiti prema detalju iz projektne dokumentacije.</t>
  </si>
  <si>
    <t>Nabava, dobava i ugradnja FF komada DN 80 za reguliranje dubine ugradnje hidranata.              NAPOMENA: Potrebne dužine fazonskih komada naručiti tek nakon uvida u stvarno stanje na terenu prilikom izvođenja radova.</t>
  </si>
  <si>
    <t>L= 100 mm</t>
  </si>
  <si>
    <t>Nabava, dobava i ugradnja FF komada DN 80 mm za reguliranje horizontalnog pomaka ugradnje hidranata. NAPOMENA: Potrebne dužine fazonskih komada naručiti tek nakon uvida u stvarno stanje na terenu prilikom izvođenja radova.</t>
  </si>
  <si>
    <t>L= 300 mm</t>
  </si>
  <si>
    <t>L= 400 mm</t>
  </si>
  <si>
    <t>L= 500 mm</t>
  </si>
  <si>
    <t>L= 700 mm</t>
  </si>
  <si>
    <t>L= 800 mm</t>
  </si>
  <si>
    <t>L= 1000 mm</t>
  </si>
  <si>
    <t>Nabava i postavljanje trake upozorenja u rov 30 cm iznad cjevovoda sa natpisom "POZOR VODOVOD"</t>
  </si>
  <si>
    <t>Uređenje oštećenih zelenih površina prilikom izvođenja radova koje obuhvaća fino planiranje zemlje i zasijavanje travnim sjemenom.</t>
  </si>
  <si>
    <t>Zaštita postojećih TK instalacija na mjestima križanja s projektiranim vodovodom kroz čitavu širinu prijekopa, sukladno sa uvjetima vlasnika instalacija.</t>
  </si>
  <si>
    <t>Zaštita postojećih vodovodnih i kanalizacijskih instalacija na mjestima križanja s projektiranim vodovodom kroz čitavu širinu prijekopa, sukladno uvjetima vlasnika instalacija.</t>
  </si>
  <si>
    <t>Zaštita postojećih elektroenergetskih instalacija na mjestima križanja s projektiranim vodovodom kroz čitavu širinu prijekopa, sukladno sa uvjetima vlasnika instalacija.</t>
  </si>
  <si>
    <t>Zaštita postojećih plinskih instalacija na mjestima križanja s projektiranim vodovodom kroz čitavu širinu prijekopa, sukladno uvjetima vlasnika instalacija.</t>
  </si>
  <si>
    <t>Izmještanje plinovoda - neovisno o vrsti materijala i promjeru plinske cijevi.
U stavci uračunati uklanjanje postojeće cijevi te dobava i ugradnja novih cijevi sa svim potrebnim radovima i materijalom, a u svemu prema propisima vlasnika instalacija.</t>
  </si>
  <si>
    <t>Izmještanje TK instalacija - neovisno o vrsti kabla.
U stavci uračunati uklanjanje postojećeg kabla te dobava i ugradnja novog kabla sa svim potrebnim radovima i materijalom, a u svemu prema propisima vlasnika instalacija.</t>
  </si>
  <si>
    <t>Izmještanje elektroinstalacija - neovisno o vrsti kabla.
U stavci uračunati uklanjanje postojećeg kabla te dobava i ugradnja novog kabla sa svim potrebnim radovima i materijalom, a u svemu prema propisima vlasnika instalacija.</t>
  </si>
  <si>
    <t>Izmicanje plinskog kućnog priključka - neovisno o vrsti materijala i promjeru plinske cijevi.
U stavci uračunati sve potrebne radove i materijale (zatvaranje plina, rezanje cijevi i pripasivanje, varenje cijevi te otvaranje plina i ispitivanje) kao i ostale građevinske radove (iskop, pijesak, zatrpavanje i odvoz viška materijala).</t>
  </si>
  <si>
    <t>Geodetsko snimanje izvedenog stanja vodovoda sa svim objektima na mreži, s izradom geodetskog elaborata te provedbom u katastru instalacija. U sklopu elaborata potrebno je izraditi datoteku u GML formatu s prikazom lomnih točaka građevina i/ili obuhvata zahvata u prostoru u obliku poligona.</t>
  </si>
  <si>
    <t>KUĆNI PRIKLJUČCI</t>
  </si>
  <si>
    <t>Iskop rova u zemlji III. ktg.  za polaganje vodovodnih cijevi kućnih priključaka</t>
  </si>
  <si>
    <t xml:space="preserve">m³ </t>
  </si>
  <si>
    <t>Ručni iskop u zemlji III. ktg. za polaganje vodovodnih cijevi kućnih priključaka</t>
  </si>
  <si>
    <t>m³</t>
  </si>
  <si>
    <t>Nabava, dobava i ugradnja pijeska za izvedbu posteljice debljine 10 cm ispod cijevi</t>
  </si>
  <si>
    <t>Nabava, dobava i ugradnja pijeska za zatrpavanje rova oko bokova cijev i 15 cm iznad tijemena cijevi</t>
  </si>
  <si>
    <t>Zatrpavanje rova šljunčanim materijalom s nabijanjem vibro nabijačem</t>
  </si>
  <si>
    <t>Zatrpavanje ostalog dijela rova materijalom iz iskopa u slojevima sa nabijanjem</t>
  </si>
  <si>
    <t>Utovar i odvoz viška materijala iz iskopa na stalnu deponiju</t>
  </si>
  <si>
    <t>m</t>
  </si>
  <si>
    <t>Nabava, doprema i montaža prijelaza Ø 32/1" PEHD MESING</t>
  </si>
  <si>
    <t>Nabava, doprema i montaža prijelaza Ø 1"-3/4" PEHD MESING</t>
  </si>
  <si>
    <t>Nabava, doprema i ugradnja kosog ventila Ø 3/4"</t>
  </si>
  <si>
    <t>Nabava, doprema i montaža pocinčanog čepa Ø 3/4´´ za blindiranje starog priključka</t>
  </si>
  <si>
    <t>Nabava, doprema i montaža pocinčanog čepa Ø 1´´ za blindiranje starog priključka</t>
  </si>
  <si>
    <t>Nabava, doprema i ugradnja pocinčanog T komada Ø 1´´</t>
  </si>
  <si>
    <t>Nabava, doprema i ugradnja pocinčanog koljena Ø 3/4´´</t>
  </si>
  <si>
    <t>Nabava, doprema i ugradnja spojnice 2/2-3/4"</t>
  </si>
  <si>
    <t>Nabava, doprema i ugradnja holendera za vodomjer</t>
  </si>
  <si>
    <t xml:space="preserve">Nabava, doprema i ugradnja kontrolnog vodomjernog okna </t>
  </si>
  <si>
    <t>Nabava, doprema i ugradnja gumene brtve između zaštitne kolone i PE HD cijevi DN 50/32</t>
  </si>
  <si>
    <t>Micanje betonskih ploča ili tlakovaca  te ponovna postava istih na pripremljenu podlogu</t>
  </si>
  <si>
    <t>m²</t>
  </si>
  <si>
    <t>Bušenje ispod asfaltiranih površina, tlakovaca ili betonskih ploča sa uvlačenjem, zaštitne PVC cijevi DN 50 mm</t>
  </si>
  <si>
    <t xml:space="preserve">m </t>
  </si>
  <si>
    <t>Planiranje površina nakon zatrpavanje rova u širini 1,5 m. U cijenu uključiti sav rad i materijal.</t>
  </si>
  <si>
    <t xml:space="preserve">Nabava , dobava, polaganje i spajanje PVC cijevi DN 50x1000- zaštitna kolona </t>
  </si>
  <si>
    <t>Nabava, doprema, montaža, demontaža i čišćenje drvene oplate ukrućenja na horizontalnim lomovima, okvirima oko hidrantske i zasunske kape te temeljima hidranata.</t>
  </si>
  <si>
    <t>Nabava, doprema i ugradnja betona C 12/15 za izvedbu  horizontalnih lomova, bet. okvira oko hidrantske i zasunske kape.</t>
  </si>
  <si>
    <t xml:space="preserve">Nabava, dobava, polaganje i spajanje vodovodnih PE HD polietilenskih cijevi DN 160 x 9,5 mm i DN 110 x 6,6 mm. Spajanje cijevi izvoditi elektrozavarnim spojnicama.  
Napomena:  Cijevi su izrađene od polietilena visoke gustoće, klase SDR 17 za radni pritisak 10 bara.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</si>
  <si>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- DN 160 mm</t>
  </si>
  <si>
    <t>Nabava, dobava i ugradnja tuljka sa letećom prirubnicom ɸ 160</t>
  </si>
  <si>
    <t>Nabava, dobava i ugradnja PE HD luka 30° DN 160</t>
  </si>
  <si>
    <t>Nabava, dobava i ugradnja PE HD luka 22° DN 160</t>
  </si>
  <si>
    <t>Nabava, dobava i ugradnja PE HD luka 11° DN 160</t>
  </si>
  <si>
    <t>Nabava, dobava i ugradnja elektrozavarne spojnice DN 160</t>
  </si>
  <si>
    <t xml:space="preserve">Podzemni  hidrant na PE vodu DN 160
  Stavka obuhvaća : 
 - T ø 150/80  - 1 kom
 - tuljak s let. prirubnicom DN 160 – 2 kom
- N 90 ø 80 - 1 kom
- FF ø 80/300  - 1 kom
 - podzemni hidrant DN 80, H = 1.030 mm, Rd =1,25 m s ul. kapom - 1 kom
- EV zasun ø 80 sa ugr. garn. i zasunskom kapom – 1 kom
</t>
  </si>
  <si>
    <t xml:space="preserve">Podzemni  hidrant na PE vodu DN 160
  Stavka obuhvaća : 
 - T ø 150/80  - 1 kom
 - tuljak s let. prirubnicom DN 160 – 2 kom
- N 90 ø 80 - 1 kom
- FF ø 80/300  - 1 kom
 - podzemni hidrant DN 80, H = 780 mm, Rd =1,00 m s ul. kapom - 1 kom
- EV zasun ø 80 sa ugr. garn. i zasunskom kapom – 1 kom
</t>
  </si>
  <si>
    <t xml:space="preserve">Podzemni  hidrant na PE vodu DN 160 - muljni ispust
  Stavka obuhvaća : 
 - T ø 150/80  - 1 kom
 - tuljak s let. prirubnicom DN 160 – 2 kom
- N 90 ø 80 - 2 kom
- FF ø 80/300  - 1 kom
 - podzemni hidrant DN 80, H = 1.030 mm, Rd =1,25 m s ul. kapom - 1 kom
- EV zasun ø 80 sa ugr. garn. i zasunskom kapom – 1 kom
</t>
  </si>
  <si>
    <t xml:space="preserve">Podzemni  hidrant na PE vodu DN 110
  Stavka obuhvaća : 
 - T ø 100/80  - 1 kom
 - tuljak s let. prirubnicom DN 110 – 1 kom
- N 90 ø 80 - 1 kom
- FF ø 80/300  - 1 kom
- X kom ø 100 - 1 kom
 - podzemni hidrant DN 80, H = 1.030 mm, Rd =1,25 m s ul. kapom - 1 kom
- EV zasun ø 80 sa ugr. garn. i zasunskom kapom – 1 kom
</t>
  </si>
  <si>
    <t>Nabava, dobava i ugradnja opeke NF za obzidavanje podzemnih hidranata.</t>
  </si>
  <si>
    <t>Nabava, doprema i ugradnja betonskih ploča veličine 40x40x20 cm za ugradnju ispod N komada podzemnog hidranta (muljni ispust).</t>
  </si>
  <si>
    <t>Nabava, dobava i postavljanje oznake za podzemne hidrante. Stavka obuhvaća izradu, dobavu i postavljanje oznake na metalnoj motki. Stavka uključuje nabavu, dobavu i postavljanje oznake (plastične natpisne ploče prema normi HRN DIN 4066, postavljene na cijevi 48x2.9 mm duljine 2 m) te izrada betonskog temelja C20/25 dim. 20x20x60 cm.</t>
  </si>
  <si>
    <t>L= 200 mm</t>
  </si>
  <si>
    <t>Nabava, doprema i ugradnja poc. spojnice 3/4"</t>
  </si>
  <si>
    <t>Ukupno</t>
  </si>
  <si>
    <r>
      <t>m</t>
    </r>
    <r>
      <rPr>
        <sz val="10"/>
        <color theme="1"/>
        <rFont val="Calibri"/>
        <family val="2"/>
        <charset val="238"/>
      </rPr>
      <t>'</t>
    </r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</si>
  <si>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</si>
  <si>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r>
      <t>m</t>
    </r>
    <r>
      <rPr>
        <vertAlign val="superscript"/>
        <sz val="10"/>
        <color theme="1"/>
        <rFont val="Arial"/>
        <family val="2"/>
        <charset val="238"/>
      </rPr>
      <t>3</t>
    </r>
  </si>
  <si>
    <t>A.1.1.2</t>
  </si>
  <si>
    <t>A.1.2.1</t>
  </si>
  <si>
    <t>A.1.2.2</t>
  </si>
  <si>
    <t>A.1.2.3</t>
  </si>
  <si>
    <t>A.2.2.1</t>
  </si>
  <si>
    <t>A.2.2.3</t>
  </si>
  <si>
    <t>B.1.2.</t>
  </si>
  <si>
    <t>B.1.2.2</t>
  </si>
  <si>
    <t>B.1.2.1</t>
  </si>
  <si>
    <t>B.1.2.3</t>
  </si>
  <si>
    <t>B.1.2.4</t>
  </si>
  <si>
    <t>B.1.3.1</t>
  </si>
  <si>
    <t>B.1.4.1</t>
  </si>
  <si>
    <t>B.1.5.1</t>
  </si>
  <si>
    <t>B.1.5.2</t>
  </si>
  <si>
    <t>B.1.5.3</t>
  </si>
  <si>
    <t>B.1.5.1.1</t>
  </si>
  <si>
    <t>B.1.5.1.2</t>
  </si>
  <si>
    <t>B.2</t>
  </si>
  <si>
    <t>B.2.1</t>
  </si>
  <si>
    <t>B.2.1.1</t>
  </si>
  <si>
    <t>B.2.1.2</t>
  </si>
  <si>
    <t>B.2.1.3</t>
  </si>
  <si>
    <t>B.2.1.4</t>
  </si>
  <si>
    <t>B.2.1.5</t>
  </si>
  <si>
    <t>B.2.1.6</t>
  </si>
  <si>
    <t>B.2.1.7</t>
  </si>
  <si>
    <t>B.2.2</t>
  </si>
  <si>
    <t>B.2.3</t>
  </si>
  <si>
    <t>B.2.3.1</t>
  </si>
  <si>
    <t>B.2.3.2</t>
  </si>
  <si>
    <t>B.2.3.3</t>
  </si>
  <si>
    <t>B.2.3.4</t>
  </si>
  <si>
    <t>Obnova asfaltnog zastora na zbijenu tamponsku podlogu na državnoj cesti (DC3) sukladno uvjetima uprave nadležne za prometnice. U cijenu uključiti špricanje emulzijom, te  nabavu, dopremu i ugradnju:</t>
  </si>
  <si>
    <t>- nosivi sloj AC 22, base, u sloju min.debljine 8 cm</t>
  </si>
  <si>
    <t>- habajući sloj AC 11, surf debljine 4 cm za teško prometno opterečenje</t>
  </si>
  <si>
    <t>A.2.2.2</t>
  </si>
  <si>
    <t>Nabava, doprema i polaganje PE HD vodovodnih cijevi DN 32 mm, PN 16 bara</t>
  </si>
  <si>
    <t>Nabava, doprema i polaganje PE HD vodovodnih cijevi DN 25 mm, PN 16 bara</t>
  </si>
  <si>
    <t>Nabava, doprema i montaža pocinčanog čepa DN 32</t>
  </si>
  <si>
    <t>Nabava, dobava i ugradnja šljunka granulacije 0-63 mm, ispod prometnih površina i bankine do zadane nivelete uz pažljivo nabijanje u slojevima do 30 cm. Kod ugradnje treba voditi računa o dijelovima trase gdje se vrši obnova asfaltnog zastora da visina šljunčanog zastora bude niža od postojećeg asfalta za debljinu asfaltnog zastora i tamponskog sloja (min. 45 cm). Zbijenost treba odgovarati prema zahtjevu nadležnih institucija (npr. Hrvatske ceste, Županijska uprava za ceste i sl.). Šljunak mora udovoljiti parametre navedene u OTU za radove na cestama, Knjiga III. Konačnu odluku o primjerenosti materijala za ugradnju donosi nadzorni inženjer upisom u građevinski dnevnik</t>
  </si>
  <si>
    <t xml:space="preserve">Obnova i dovođenje u prvobitno stanje raskopanog dijela bankine slojem tucanika debljine 20 cm. Rad obuhvaća planiranje izradu i nabijanje  vibracijskim sredstvima do propisane zbijenosti. </t>
  </si>
  <si>
    <t>A</t>
  </si>
  <si>
    <t>VODOVODNA MREŽA</t>
  </si>
  <si>
    <t>B</t>
  </si>
  <si>
    <t>Izrada izmjere i skice priključka i izvoda</t>
  </si>
  <si>
    <t xml:space="preserve">Geodetsko snimanje kućnih priključaka i izvoda:
Geodetsko snimanje izvedenog stanja kućnih priključaka s izradom geodetskog elaborata te provedbom u katastru     instalacija.
Obračun po komadu kućnog priključka. </t>
  </si>
  <si>
    <t>Demontaža vodomjera</t>
  </si>
  <si>
    <t>Demontaža postojećeg X komada DN 150 te odvoz istog u centralno skladište MV</t>
  </si>
  <si>
    <t xml:space="preserve">VODOVODNA MREŽA </t>
  </si>
  <si>
    <t>Geodetski radovi-trasa. Stavka obuhvaća iskolčenje trase prometnice, staze i priključaka, održavanje točaka operativnog poligona i repera te sva geodetska mjerenja kojima se podaci iz projekta prenose na teren i obrnuto, osiguranje osi iskolčene trase, profiliranje, obnavljanje i održavanje iskolčenih oznaka na terenu u cijelom razdoblju od početka radova do predaje svih radova investitoru. Geodetski radovi obuhvaćaju i obnovu stalnih geodetskih točaka u području zahvata uključujući i sve potrebne radove za provedbu obnove sukladno zakonskoj regulativi. Obračun je po m' trase i priključaka u skladu s projektom.</t>
  </si>
  <si>
    <t xml:space="preserve">Rezanje asfaltnog kolnika na mjestu spoja novog s postojećim asfaltom. Stavka uključuje rezanje asfaltnog kolnika prometnice debljine 10 - 12 cm te zapunjavanje reške bitumenskom masom. Obračun po m' izvedene i zapunjene reške. </t>
  </si>
  <si>
    <t>Rušenje i uklanjanje postojećih betonskih rubnjaka 5/20 i 8/20.  Ovaj rad obuhvaća rušenje i uklanjanje postojećih rubnjaka te utovar i prijevoz na odlagalište udaljenosti do 10 km. Obračun je po ml porušenog i uklonjenog rubnjaka.</t>
  </si>
  <si>
    <t>Rušenje i uklanjanje postojećih betonskih opločnika i travnih ploča na kolnim  ulazima.  Stavka obuhvaća pažljivo rušenje i uklanjanje opločnika i deponiranje istih na gradilišnoj deponiji ili na parceli vlasnika kolnog ulaza. Obračun je po m² porušenih i uklonjenih betonskih opločnika i travnih ploča.</t>
  </si>
  <si>
    <t>Rušenje i uklanjanje postojećih AB ploča na kolnim ulazima (debljina betona 10-15 cm).   Jedinična cijena obuhvaća rušenje, uklanjanje i razgradnju betona i armature te odvoz materijala na deponiju udaljenosti do 10 km. Obračun je po m² porušenog i uklonjenog betonskog kolnog ulaza.</t>
  </si>
  <si>
    <t>Rušenje i uklanjanje postojećih kolnih ulaza uređenih kamenim pločama (lomljene kamene ploče postavljene na betonsku podlogu).   Jedinična cijena obuhvaća rušenje, uklanjanje kamenih ploča i betonske podloge i razgradnju kamena i betona te odvoz materijala na deponiju udaljenosti do 10 km. Obračun je po m² porušenog i uklonjenog kolnog ulaza uređenog kamenim pločama.</t>
  </si>
  <si>
    <t>Rušenje i uklanjanje raznih betonskih elemenata (glave betonskih cijevnih propusta, betonskih zidića i stepenica) na trasi. Jedinična cijena obuhvaća rušenje, uklanjanje i razgradnju betona i armature te odvoz materijala na deponiju udaljenosti do 10 km. Obračun je po m³  porušenog i uklonjenog betona.</t>
  </si>
  <si>
    <t>Rušenje i uklanjanje postojećih slivnika.  Jedinična cijena obuhvaća demontažu rešetke, rušenje i uklanjanje slivnika, odvoz viška materijala na deponiju udaljenosti do 10 km, zatrpavanje rupe porušenog slivnika te uređenje okoliša nakon rušenja. Obračun je po komadu porušenog i uklonjenog slivnika.</t>
  </si>
  <si>
    <t>Rušenje i uklanjanje postojećih betonskih rubnjaka 15/25.  Ovaj rad obuhvaća rušenje i uklanjanje postojećih rubnjaka te utovar i prijevoz na odlagalište udaljenosti do 10 km. Obračun je po m' porušenog i uklonjenog rubnjaka.</t>
  </si>
  <si>
    <t xml:space="preserve">Spuštanje ili dizanje okana komunalnih ili drugih instalacija.  Jedinična cijena obuhvaća vađenje poklopca i okvira poklopca, štemanje i uređenje stjenki okna na novu visinu, ponovnu ugradnju okvira poklopca i poklopca, prethodno čišćenje postojećih okana te sav ostali rad, opremu i materijal potreban za potpuno dovršenje stavke. Obračun je po komadu spuštenog ili podignutog okna. </t>
  </si>
  <si>
    <t>Visinska prilagodba (uklapanje) hidranta i zatvarača, vodovodnih kapa i plinskih škrinjica. Obračun je po komadu.</t>
  </si>
  <si>
    <t xml:space="preserve">Izmicanje prometnih znakova.  Ovaj rad obuhvaća pažljivo vađenje i demontiranje prometnih znakova, čišćenje i skladištenje te ponovno postavljanje istih.  Obračun je po komadu izmaknutih znakova .  </t>
  </si>
  <si>
    <t>Regulacija prometa za vrijeme izvođenja radova postavom privremenih prometnih znakova, prekrivanjem postojećih znakova i drugim načinima regulacije za sigurno odvijanje prometa uključivo i dovođenje prometne signalizacije u prvobitno stanje nakon završetka radova. Prometni znakovi se postavljaju prema elaboratu privremene regulacije prometa za vrijeme izvođenja radova.</t>
  </si>
  <si>
    <t xml:space="preserve">Strojni široki iskop tla  na trasi, u materijalu kategorije "C", prema odredbama projekta s utovarom u prijevozno sredstvo. Rad se mjeri u kubičnim metrima stvarno iskopanog materijala, mjereno u sraslom stanju, a u jediničnu cijenu uračunati su svi radovi na iskopu materijala sa utovarom u prijevozna sredstva, radovi na uređenju i čišćenju pokosa od labilnih blokova i rastresitog materijala, planiranje iskopanih i susjednih površina. </t>
  </si>
  <si>
    <t xml:space="preserve">Prijevoz na stalno odlagalište iskopanog i utovarenog materijala kategorije "C", na deponiju udaljenosti do 10 km. Troškovi deponiranja su u cijeni stavke. Prijevoz do mjesta istovara s rasprostiranjem, te potrebnim osiguranjem na gradilištu i javnim prometnicama.  Količina prevezenog materijala mjeri se u  kubičnim metrima iskopanog sraslog materijala prema projektu i stvarno prevezenog na određenu udaljenost. </t>
  </si>
  <si>
    <t xml:space="preserve">Izrada posteljice od zemljanih materijala, Ms≥20 MN/m2. Strojna izrada posteljice od zemljanih  ili miješanih materijala, završnog sloja usjeka ili nasipa, ujednačene nosivosti s grubim i finim planiranjem, eventualnom sanacijom pojedinih manjih površina slabijeg materijala i zbijanjem do tražene zbijenosti uz potrebno vlaženje ili sušenje. Izrada posteljice mora biti prema projektu, osobito obzirom na visinske kote, postignute nagibe i zbijenost materijala. Obračun je u četvornim metrima uređene i zbijene posteljice. U cijeni je uključen sav rad, materijal te prijevozi, potrebni za potpuno dovršenje uređene i zbijene posteljice, uključujući i ispitivanje i kontrolu kakvoće. </t>
  </si>
  <si>
    <t xml:space="preserve">Izrada nasipa (uključuje nabavu materijala) od šljunčanog materijala granulacije 0/63, Ms≥60 MN/m2. Ovaj rad obuhvaća strojno nasipanje i razastiranje, prema potrebi vlaženje ili sušenje, planiranje nasipnih slojeva debljine i nagiba prema projektu odnosno utvrđenih pokusnom dionicom, te zbijanje s odgovarajućim sredstvima, a prema odredbama OTU za radove na cestama. Obračun se mjeri u kubičnim metrima stvarno ugrađenog i zbijenog nasipa, a u cijenu je uključen sav rad na izradi nasipa i nabava materijala te planiranje pokosa nasipa i čišćenje okoline, sav ostali rad, transporti i oprema, kao i ispitivanja i kontrola kakvoće. </t>
  </si>
  <si>
    <t>Kolnička konstrukcija</t>
  </si>
  <si>
    <t>Izrada nosivog sloja Ms≥90 MN/m2 od prirodnog kamenog materijala, najvećeg zrna 63 mm , debljine 45 cm na prometnici. U cijenu je uključena dobava materijala, utovar, prijevoz, i ugradnja (strojno razastiranje, fino planiranje i zbijanje do traženog modula stišljivosti ili stupnja zbijenosti) na uređenu i preuzetu podlogu. Obračun je po m3 ugrađenog materijala u zbijenom stanju.</t>
  </si>
  <si>
    <t>Izrada rubnjaka od predgotovljenih betonskih elemenata klase betona C 30/37, razreda izloženosti XC4, XD3, XF4, veličine 15/25 cm. Prema nacrtima, detaljima i uvjetima iz projekta.  Obračun je po ml ugrađenog rubnjaka, a u jediničnu cijenu su uključeni nabava betona, svi prijevozi i prijenosi, izrada potrebne oplate, prijevoz i postavljanje elemenata rubnjaka, uz geodetsku kontrolu položaja i uređenje spojnica (fugiranje).</t>
  </si>
  <si>
    <t xml:space="preserve">Izrada rubnjaka od predgotovljenih betonskih elemenata klase betona C 30/37, razreda izloženosti XC4, XD3, XF4, veličine 8/20 cm. Prema nacrtima, detaljima i uvjetima iz projekta.  Obračun je po ml ugrađenog rubnjaka, a u jediničnu cijenu su uključeni nabava betona, svi prijevozi i prijenosi, izrada potrebne oplate, prijevoz i postavljanje elemenata rubnjaka, uz geodetsku kontrolu položaja i uređenje spojnica (fugiranje). </t>
  </si>
  <si>
    <t>Izrada nosivo habajućeg sloja AC 16 surf 50/70 AG4 M2-E, debljine 6,0 cm.  U cijeni su sadržani svi troškovi nabave materijala, proizvodnje i ugradnje asfaltne mješavine, prijevoz, oprema i sve ostalo potrebno za potpuno izvođenje radova. Obračun je po m2 gornje površine stvarno položenog i ugrađenog nosivog sloja.  Izvedba i kontrola kakvoće prema (HRN EN 13108-1) ili jednakovrijedno,  i tehničkim svojstvima i zahtjevima za građevne proizvode za proizvodnju asfaltnih mješavina i za asfaltne slojeve kolnika.</t>
  </si>
  <si>
    <t>AC 16 surf 50/70 AG4 M2-E 6 cm</t>
  </si>
  <si>
    <r>
      <rPr>
        <sz val="10"/>
        <color theme="1"/>
        <rFont val="Calibri"/>
        <family val="2"/>
        <charset val="238"/>
        <scheme val="minor"/>
      </rPr>
      <t>m</t>
    </r>
    <r>
      <rPr>
        <sz val="10"/>
        <rFont val="Arial"/>
        <family val="2"/>
        <charset val="1"/>
      </rPr>
      <t>²</t>
    </r>
  </si>
  <si>
    <t xml:space="preserve">Izrada betonskog slivnika Ø 500 mm, nosivosti rešetke 400 kN. Izrada betonskog slivnika s betonskim temeljem. Betonske cijevi moraju biti atestirane, a njihovu upotrebu odobrava nadzorni inženjer. Radovi uključuju iskop materijala uz svu potrebnu zaštitu stabilnosti jame, izrada temeljne ploče slivnika betonom klase prema projektu sa aditivima za nepropusnost, dobava, doprema i ugradnja gotovih betonskih cijevi dužine 2,50 m, izrada betonske obloge slivnika, izrada jednostrane oplate oko bet. cijevi u cilju izrade bet. obloge klase betona i debljine sloja prema detalju u projektu sa aditivima za nepropusnost, probijanje zidova betonskih okana za priključne cijevi, nabava i ugradnja lijevano - željeznih kanalskih rešetki u betonski rasteretni okvir, zatrpavanje materijalom iz iskopa i drugi radovi potrebni za potpuno dovršenje slivnika. U cijenu je uračunat sav rad i materijal za potpuno dovršenje posla . Obračun se vrši po komadu izvedenog slivnika s rešetkom i pjeskarenom spojnicom za spajanje betonskog slivnika. </t>
  </si>
  <si>
    <t xml:space="preserve">Poprečni cijevni priključci za spoj slivnika na kanalizaciju od kanalizacijskih cijevi PVC SN 4, DN 160 mm. Poprečni cijevni priključci postavljaju se u nagibu kako je određeno projektom. Obračunavaju se po m' izvedenog spoja. U stavku ulazi dobava, doprema i ugradnja PVC cijevi te sav ostali pomoćni materijal i rad potreban za potpuno dovršenje stavke. U cijenu je uključeno ispitivanje vodonepropusnosti. </t>
  </si>
  <si>
    <t>Odvodnja</t>
  </si>
  <si>
    <t>Završni radovi</t>
  </si>
  <si>
    <t>Nabava, doprema i postava prometnih znakova komplet sa stupom okruglog presjeka, obujmicom i dva vijka. Površina prometnih znakova izrađuje se od retroreflektirajućih materijala  koeficijenta retrorefleksije prema pravilniku o prometnima znakovima, signaizaciji i opremi na cestama (NN 92/19) .
Boja poleđine podloge znaka mora biti sive boje i bez sjaja. Prometni znakovi pričvršćuju se na stupove koji su izrađeni od Fe cijevi i zaštićeni protiv korozije postupkom vrućeg cinčanja ili na aluminijske stupove.  Stup se postavlja na betonski temelj kvalitete C20/25, oblika oblika zarubljene piramide čije su stranice donjeg kvadrata 30 cm i gornjeg 20 cm, visine 70 cm. Vrsta, broj i položaj prometnih znakova određen je situacijom. U stavku je uključen iskop i betoniranje temelja, prijevoz znakova i drugog materijala i drugi poslovi vezani uz postavljenje prometnih znakova. Obračun po kom postavljenog znaka.</t>
  </si>
  <si>
    <t>prometni znak B02</t>
  </si>
  <si>
    <t>stup – nosač znaka</t>
  </si>
  <si>
    <t xml:space="preserve">Iscrtavanje linija i zaprečnih površina bijelom bojom. Oznake na kolniku izvode se prema situaciji u projektu, a u skladu s važećim Pravilnikom o prometnim znakovima, signalizaciji i opremi na cestama (NN 92/19) i važećim hrvatskim normama koje reguliraju to područje. U cijenu ulazi sav rad, materijal prijevoz i sve ostalo što je potrebno za potpuni dovršetak posla uključujući potrebna ispitivanja kakvoće materijala i rada. </t>
  </si>
  <si>
    <t>linija širine 12 cm</t>
  </si>
  <si>
    <t>linija širine 50 cm</t>
  </si>
  <si>
    <t>pješački prijelaz</t>
  </si>
  <si>
    <t xml:space="preserve">Izrada geodetskog elaborata izvedenog stanja prometnice i staze i unos u katastar. Obračun po m' trase. </t>
  </si>
  <si>
    <t xml:space="preserve">Nabava, dobava, polaganje i spajanje PVC cijevi DN 50x1000- zaštitna kolona </t>
  </si>
  <si>
    <t>Nabava, doprema i ugradnja spojnice EF DN 32</t>
  </si>
  <si>
    <t xml:space="preserve">Iskop rova u zemlji III. ktg. od kote postojećeg terena dubine prema uzdužnim presjecima širine 0,80 m za polaganje cijevi i proširenje rova na mjestima izvedbe Z.K., hidranata i ugradbenih garnitura. U cijenu stavke uključeno je razupiranje rova i eventualno crpljenje vode iz rova (rad crpki, sav potreban pribor i oprema te sve potrebne pomoćne radnje).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</si>
  <si>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Nabava, dobava i ugradnja lj.ž. EV zasuna ɸ 100 na vodovodni cjevovod uključivo i ručna kola s letećim prirubnicama</t>
  </si>
  <si>
    <t>Nabava, doprema i montaža fazonskih komada komplet sa brtvenim i spojnim materijalom na prespajanju projektiranog vodovoda na postojeći PVC cjevovod DN 160 mm (st.0+456,98 VOD 3)
Radovi obuhvaćaju sve potrebne radnje (rezanje postojećeg PVC cjevovda, otvaranje i zatvaranje vode, odzračivanje, odmuljivanje) za prespajanje projektiranog na postojeći cjevovod. Cijena prema troškovniku distributera.</t>
  </si>
  <si>
    <t xml:space="preserve"> - E-PEHD spojnica ø160 </t>
  </si>
  <si>
    <t xml:space="preserve"> - tuljak s letećom prirubnicom ø160 </t>
  </si>
  <si>
    <t xml:space="preserve"> - elektrofuzijska redukcija 160/110</t>
  </si>
  <si>
    <t xml:space="preserve">Nadzemni  hidrant na PE vodu DN 110
  Stavka obuhvaća : 
 - T ø 100/80  - 1 kom
 - tuljak s let. prirubnicom DN 110 – 2 kom
- N 90 ø 80 - 1 kom
- FF ø 80/300  - 1 kom
- nadzemni hidrant DN 80, H = 2026 mm, Rd = 1.25 m, Rd = 1.35 m  - 1 kom
- EV zasun ø 80 sa ugr. garn. i zasunskom kapom – 1 kom
</t>
  </si>
  <si>
    <t xml:space="preserve">Nadzemni  hidrant na PE vodu DN 110 - muljni ispust
  Stavka obuhvaća : 
 - T ø 100/80  - 1 kom
 - tuljak s let. prirubnicom DN 110 – 2 kom
- N 90 ø 80 - 2 kom
- FF ø 80/300  - 1 kom
 - nadzemni hidrant DN 80, H = 2.312 mm, Rd =1.70 m - 1 kom
- EV zasun ø 80 sa ugr. garn. i zasunskom kapom – 1 kom
</t>
  </si>
  <si>
    <t xml:space="preserve">Slijepo okno na PE vodu DN 110
  Stavka obuhvaća : 
 - FFR ø 150/100  - 1 kom
 - tuljak s let. prirubnicom DN 110 – 1 kom
- EVX zasun ø 100 sa tel. ugr. garn. i zasunskom kapom – 1 kom
U cijenu uključiti i demontažu EV zasuna s ugradbenom garniturom, EKS-a, blindiranje stare PVC cijevi i odvoz u centralno skladište MV. Sve komplet.              Radovi obuhvaćaju sve potrebne radnje (rezanje postojećeg PVC cjevovoda, otvaranje i zatvaranje vode, odzračivanje, odmuljivanje) za prespajanje projektiranog na postojeći cjevovod. Cijena prema troškovniku distributera.
</t>
  </si>
  <si>
    <t>Razgradnja postojećih starih hidranata. Radovi obuhvaćaju sve potrebne radnje za kompletno uklanjanje svih ostataka postojećih hidranata u skladu sa Zakonom o otpadu. Obračun po komadu kompletno (ugradbena garnitura, mala kapa, podzemni hidrant, FF komad, velika kapa, stup) uklonjenih postojećih hidranata. Sve prema dogovoru s investitorom i nadzornim inženjerom.</t>
  </si>
  <si>
    <t xml:space="preserve">Tlačna proba vodoopskrbnog cjevovoda PEHD, PE100, SDR 17, NP 10 bara ispitnim tlakom 10 bara.                                                                                   Napomena:  Zapisnik o tlačnoj probi ovjeren od strane Nadzornog inženjera , Izvoditelj je dužan predati investitoru prije teh ičkog pregleda građevine.         </t>
  </si>
  <si>
    <t xml:space="preserve">Radovi na prespajanju postojećeg vodovoda (Ulica Ljudevita Gaja) na novo izvedeni vod VOD1 kod ZK1                                                                                                           Radovi obuhvaćaju sve potrebne radnje (rezanje postojećeg PVC cjevovoda, otvaranje i zatvaranje vode, odzračivanje, odmuljivanje) za prespajanje projektiranog na postojeći cjevovod. Cijena prema troškovniku distributera.     Stavka obuhvaća : 
 - E-PEHD spojnica ø110   - 1 kom
 - tuljak s let. prirubnicom DN 110 – 2 kom
- elektorfuzijska spojnica ø110 – 2 kom                                                                                                                                                                                                 </t>
  </si>
  <si>
    <t>Ukidanje postojećih zasunskih komora nakon izgradnje i puštanja u pogon novog cjevovoda. Stavkom je obuhvaćeno rezanje i rušenje gornje ploče komore i zidova u visini 60 cm,  demontaža fazonskih komada zasunske komore, blindiranje X komadima na postojećim FF komadima te zatrpavanje unutrašnjosti komora šljunkom. Poklopci komora i fazonski komadi se odvoze u skladište MV, a beton na deponiju prema Zakonu o zbrinjavanju otpada.                                                                                         NAPOMENA: Iskop i zatrpavanje građevne jame oko komora obuhvaćeno u zemljanim radovima.</t>
  </si>
  <si>
    <t>Geodetsko snimanje izvedenog stanja vodovoda sa svim objektima na mreži, s izradom geodetskog elaborata te provedbom u katastru instalacija. U sklopu elaborata potrebno je izraditi datoteku u GML formatu s prikazom lomnih točaka građevina i/ili obuhvata zahvata u prostoru u obliku poligona. Snimanje se izvodi u fazi građenja!</t>
  </si>
  <si>
    <t xml:space="preserve">Geodetsko snimanje kućnih priključaka i izvoda od glavnog ventila do V.O.:
Geodetsko snimanje izvedenog stanja kućnih priključaka i izvoda s izradom geodetskog elaborata te provedbom u katastru     instalacija.
Obračun po komadu kućnog priključka. </t>
  </si>
  <si>
    <r>
      <t xml:space="preserve">NAPOMENA: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Arial"/>
        <family val="2"/>
        <charset val="238"/>
      </rPr>
      <t xml:space="preserve"> - pocinčane komade ne koristiti za nove priključke;                                                                                                                                                                                                                                                                    - obavezna rekonstrukcija do vodomjera;                                                                                                                                                                                                                                                                          - novije priključke ne rekonstruiramo u potpunosti (sve prema datim skicama);                                                                                                                                                                                                                                                               - PVC zaštita obavezno mora doći u V.O. te se prostor između stijenke i PVC cijevi brtvi cementnim mortom ili slično.</t>
    </r>
  </si>
  <si>
    <t>Nabava, doprema i ugradnja sedla s ventilom i  elektrozavarnom spojnicom DN 110/32 ( uključena ugradbena garnitura, ulična kapa, i opeka NF )</t>
  </si>
  <si>
    <t>Nabava, doprema i ugradnja elektrozavarne spojnice DN 32 mm</t>
  </si>
  <si>
    <t>Izrada izmjere i skice priključka i izvoda (detaljno prema primjeru)</t>
  </si>
  <si>
    <t xml:space="preserve">Iskop rova u zemlji III. ktg. od kote postojećeg terena dubine prema uzdužnim presjecima širine 0,8 m za polaganje cijevi i proširenje rova na mjestima izvedbe Z.K., hidranata i ugradbenih garnitura. U cijenu stavke uključeno je razupiranje rova i eventualno crpljenje vode iz rova (rad crpki, sav potreban pribor i oprema te sve potrebne pomoćne radnje).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</si>
  <si>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Tlačna proba vodoopskrbnog cjevovoda PEHD, PE100, SDR 17, NP 10 bara ispitnim tlakom 10 bara.                                                                                     Napomena:  Zapisnik o tlačnoj probi ovjeren od strane Nadzornog inženjera , Izvoditelj je dužan predati investitoru prije teh ičkog pregleda građevine.         </t>
  </si>
  <si>
    <t>Nabava, doprema i ugradnja spojnice za alkaten Ø 3/4"</t>
  </si>
  <si>
    <t>Nabava, doprema i ugradnja spojnice za alkaten Ø 1"</t>
  </si>
  <si>
    <t>Nabava, doprema i ugradnja sedla s ventilom i elektrozavarnom spojnicom DN 110/32 ( uključena ugradbena garnitura , ulična kapa, i opeka NF )</t>
  </si>
  <si>
    <t>Nabava, doprema i ugradnja sedla s ventilom i  elektrozavarnom spojnicom DN 160/32 ( uključena ugradbena garnitura , ulična kapa, i opeka NF )</t>
  </si>
  <si>
    <t>Nabava, doprema i ugradnja spojnica za alkaten Ø 3/4"</t>
  </si>
  <si>
    <t>Nabava, doprema i ugradnja spojnica za alkaten Ø 1"</t>
  </si>
  <si>
    <t>Nabava, doprema i ugradnja redukcije EF DN 32 mm- 25mm</t>
  </si>
  <si>
    <t>Nabava, doprema i ugradnja redukcije EF DN 25 mm - 20 mm</t>
  </si>
  <si>
    <t>Nabava, doprema i ugradnja redukcije EF DN 32 - DN 25 mm</t>
  </si>
  <si>
    <t>A.1.</t>
  </si>
  <si>
    <t>A.1.1.</t>
  </si>
  <si>
    <t>A.1.1.1.</t>
  </si>
  <si>
    <t>A.2.</t>
  </si>
  <si>
    <t>A.1.2.</t>
  </si>
  <si>
    <t>A.2.1.</t>
  </si>
  <si>
    <t>A.2.1.1.</t>
  </si>
  <si>
    <r>
      <t>REKONSTRUKCIJA  VODOVODNE MREŽE U NEDELIŠĆU - LIVADARSKA ULICA, TRNAVSKA ULIC</t>
    </r>
    <r>
      <rPr>
        <b/>
        <sz val="12"/>
        <rFont val="Arial"/>
        <family val="2"/>
        <charset val="238"/>
      </rPr>
      <t>A (A.1+A.2)</t>
    </r>
  </si>
  <si>
    <t>A.1.1.1.1</t>
  </si>
  <si>
    <t>A.1.1.1.2</t>
  </si>
  <si>
    <t>A.1.1.1.3</t>
  </si>
  <si>
    <t>A.1.1.1.4</t>
  </si>
  <si>
    <t>A.1.1.3.</t>
  </si>
  <si>
    <t>A.1.1.4.</t>
  </si>
  <si>
    <t>A.1.1.5.</t>
  </si>
  <si>
    <t>A.1.1.6.</t>
  </si>
  <si>
    <t>A.1.1.2.1</t>
  </si>
  <si>
    <t>A.1.1.2.2</t>
  </si>
  <si>
    <t>A.1.1.2.1.1</t>
  </si>
  <si>
    <t>A.1.1.2.1.2</t>
  </si>
  <si>
    <t>A.1.1.2.3</t>
  </si>
  <si>
    <t>A.1.1.2.4</t>
  </si>
  <si>
    <t>A.1.1.2.5</t>
  </si>
  <si>
    <t>A.1.1.2.6</t>
  </si>
  <si>
    <t>A.1.1.2.7</t>
  </si>
  <si>
    <t>A.1.1.2.8</t>
  </si>
  <si>
    <t>A.1.1.2.9</t>
  </si>
  <si>
    <t>A.1.1.3.1</t>
  </si>
  <si>
    <t>A.1.1.3.2</t>
  </si>
  <si>
    <t>A.1.1.3.3</t>
  </si>
  <si>
    <t>A.1.1.4.1</t>
  </si>
  <si>
    <t>A.1.1.4.2</t>
  </si>
  <si>
    <t>A.1.1.4.3</t>
  </si>
  <si>
    <t>A.1.1.4.4</t>
  </si>
  <si>
    <t>A.1.1.4.5</t>
  </si>
  <si>
    <t>A.1.1.4.6</t>
  </si>
  <si>
    <t>A.1.1.5.1</t>
  </si>
  <si>
    <t>A.1.1.5.2</t>
  </si>
  <si>
    <t>A.1.1.5.3</t>
  </si>
  <si>
    <t>A.1.1.5.4</t>
  </si>
  <si>
    <t>A.1.1.5.5</t>
  </si>
  <si>
    <t>A.1.1.5.6</t>
  </si>
  <si>
    <t>A.1.1.5.7</t>
  </si>
  <si>
    <t>A.1.1.5.8</t>
  </si>
  <si>
    <t>A.1.1.5.9</t>
  </si>
  <si>
    <t>A.1.1.5.10</t>
  </si>
  <si>
    <t>A.1.1.5.11</t>
  </si>
  <si>
    <t>A.1.1.5.11.1</t>
  </si>
  <si>
    <t>A.1.1.5.11.2</t>
  </si>
  <si>
    <t>A.1.1.5.11.3</t>
  </si>
  <si>
    <t>A.1.1.5.12</t>
  </si>
  <si>
    <t>A.1.1.5.12.1</t>
  </si>
  <si>
    <t>A.1.1.5.12.2</t>
  </si>
  <si>
    <t>A.1.1.5.13</t>
  </si>
  <si>
    <t>A.1.1.5.13.1</t>
  </si>
  <si>
    <t>A.1.1.5.13.2</t>
  </si>
  <si>
    <t>A.1.1.5.14</t>
  </si>
  <si>
    <t>A.1.1.5.14.1</t>
  </si>
  <si>
    <t>A.1.1.5.15</t>
  </si>
  <si>
    <t>A.1.1.5.16</t>
  </si>
  <si>
    <t>A.1.1.5.17</t>
  </si>
  <si>
    <t>A.1.1.5.17.1</t>
  </si>
  <si>
    <t>A.1.1.5.18</t>
  </si>
  <si>
    <t>A.1.1.5.19</t>
  </si>
  <si>
    <t>A.1.1.5.20</t>
  </si>
  <si>
    <t>A.1.1.6.1</t>
  </si>
  <si>
    <t>A.1.1.6.2</t>
  </si>
  <si>
    <t>A.1.1.6.3</t>
  </si>
  <si>
    <t>A.1.1.6.4</t>
  </si>
  <si>
    <t>A.1.1.6.5</t>
  </si>
  <si>
    <t>A.1.1.6.6</t>
  </si>
  <si>
    <t>A.1.1.6.7</t>
  </si>
  <si>
    <t>A.1.1.6.8</t>
  </si>
  <si>
    <t>A.1.1.6.9</t>
  </si>
  <si>
    <t>A.1.1.6.10</t>
  </si>
  <si>
    <t>A.1.1.6.11</t>
  </si>
  <si>
    <t>A.1.1.6.12</t>
  </si>
  <si>
    <t>A.1.1.6.12.1</t>
  </si>
  <si>
    <t>A.1.1.6.12.2</t>
  </si>
  <si>
    <t>A.1.1.6.13</t>
  </si>
  <si>
    <t>A.1.1.6.14</t>
  </si>
  <si>
    <t>A.1.1.6.15</t>
  </si>
  <si>
    <t>A.1.1.6.16</t>
  </si>
  <si>
    <t>A.1.1.6.17</t>
  </si>
  <si>
    <t>A.1.1.6.18</t>
  </si>
  <si>
    <t>A.1.1.6.19</t>
  </si>
  <si>
    <t>A.1.1.6.20</t>
  </si>
  <si>
    <t>A.1.1.6.21</t>
  </si>
  <si>
    <t>A.1.1.6.22</t>
  </si>
  <si>
    <t>A.1.1.6.24</t>
  </si>
  <si>
    <t>A.1.2.2.1</t>
  </si>
  <si>
    <t>A.1.2.2.2</t>
  </si>
  <si>
    <t>A.1.2.2.3</t>
  </si>
  <si>
    <t>A.1.2.2.4</t>
  </si>
  <si>
    <t>A.1.2.2.5</t>
  </si>
  <si>
    <t>A.1.2.2.6</t>
  </si>
  <si>
    <t>A.1.2.2.7</t>
  </si>
  <si>
    <t>A.1.2.2.8</t>
  </si>
  <si>
    <t>A.1.2.2.9</t>
  </si>
  <si>
    <t>A.1.2.2.10</t>
  </si>
  <si>
    <t>A.1.2.2.11</t>
  </si>
  <si>
    <t>A.1.2.2.12</t>
  </si>
  <si>
    <t>A.1.2.2.13</t>
  </si>
  <si>
    <t>A.1.2.2.14</t>
  </si>
  <si>
    <t>A.1.2.2.15</t>
  </si>
  <si>
    <t>A.1.2.2.16</t>
  </si>
  <si>
    <t>A.1.2.2.17</t>
  </si>
  <si>
    <t>A.1.2.2.18</t>
  </si>
  <si>
    <t>A.1.2.3.1</t>
  </si>
  <si>
    <t>A.1.2.3.2</t>
  </si>
  <si>
    <t>A.1.2.3.3</t>
  </si>
  <si>
    <t>A.1.2.3.4</t>
  </si>
  <si>
    <t>A.1.2.3.5</t>
  </si>
  <si>
    <t>A.1.2.3.6</t>
  </si>
  <si>
    <t>A.2.1.1.1</t>
  </si>
  <si>
    <t>A.2.1.1.2</t>
  </si>
  <si>
    <t>A.2.1.1.3</t>
  </si>
  <si>
    <t>A.2.1.1.4</t>
  </si>
  <si>
    <t>A.2.1.1.5</t>
  </si>
  <si>
    <t>A.2.1.2.</t>
  </si>
  <si>
    <t>A.2.1.2.1</t>
  </si>
  <si>
    <t>A.2.1.2.2</t>
  </si>
  <si>
    <t>A.2.1.2.1.1</t>
  </si>
  <si>
    <t>A.2.1.2.1.2</t>
  </si>
  <si>
    <t>A.2.1.2.3</t>
  </si>
  <si>
    <t>A.2.1.2.4</t>
  </si>
  <si>
    <t>A.2.1.2.5</t>
  </si>
  <si>
    <t>A.2.1.2.6</t>
  </si>
  <si>
    <t>A.2.1.2.7</t>
  </si>
  <si>
    <t>A.2.1.2.8</t>
  </si>
  <si>
    <t>A.2.1.2.9</t>
  </si>
  <si>
    <t>A.2.1.3.</t>
  </si>
  <si>
    <t>A.2.1.3.1</t>
  </si>
  <si>
    <t>A.2.1.4.</t>
  </si>
  <si>
    <t>A.2.1.5.</t>
  </si>
  <si>
    <t>A.2.1.5.1</t>
  </si>
  <si>
    <t>A.2.1.5.1.1</t>
  </si>
  <si>
    <t>A.2.1.5.1.2</t>
  </si>
  <si>
    <t>A.2.1.6.</t>
  </si>
  <si>
    <t>A.2.1.6.1</t>
  </si>
  <si>
    <t>A.2.1.6.2</t>
  </si>
  <si>
    <t>A.2.1.6.3</t>
  </si>
  <si>
    <t>A.2.1.6.4</t>
  </si>
  <si>
    <t>A.2.1.6.5</t>
  </si>
  <si>
    <t>A.2.1.6.6</t>
  </si>
  <si>
    <t>A.2.1.6.7</t>
  </si>
  <si>
    <t>A.2.1.6.8</t>
  </si>
  <si>
    <t>A.2.1.6.9</t>
  </si>
  <si>
    <t>A.2.1.6.10</t>
  </si>
  <si>
    <t>A.2.1.6.11</t>
  </si>
  <si>
    <t>A.2.1.6.12</t>
  </si>
  <si>
    <t>A.2.1.6.13</t>
  </si>
  <si>
    <t>A.2.1.6.14</t>
  </si>
  <si>
    <t>A.2.1.6.15</t>
  </si>
  <si>
    <t>A.2.1.6.16</t>
  </si>
  <si>
    <t>A.2.1.6.17</t>
  </si>
  <si>
    <t>A.2.1.6.18</t>
  </si>
  <si>
    <t>A.2.1.6.19</t>
  </si>
  <si>
    <t>A.2.1.6.20</t>
  </si>
  <si>
    <t>A.2.2.</t>
  </si>
  <si>
    <t>A.2.2.1.1</t>
  </si>
  <si>
    <t>A.2.2.1.2</t>
  </si>
  <si>
    <t>A.2.2.1.3</t>
  </si>
  <si>
    <t>A.2.2.1.4</t>
  </si>
  <si>
    <t>A.2.2.1.5</t>
  </si>
  <si>
    <t>A.2.2.1.6</t>
  </si>
  <si>
    <t>A.2.2.1.7</t>
  </si>
  <si>
    <t>A.2.2.2.1</t>
  </si>
  <si>
    <t>A.2.2.2.2</t>
  </si>
  <si>
    <t>A.2.2.2.3</t>
  </si>
  <si>
    <t>A.2.2.2.4</t>
  </si>
  <si>
    <t>A.2.2.2.5</t>
  </si>
  <si>
    <t>A.2.2.2.6</t>
  </si>
  <si>
    <t>A.2.2.2.7</t>
  </si>
  <si>
    <t>A.2.2.2.8</t>
  </si>
  <si>
    <t>A.2.2.2.9</t>
  </si>
  <si>
    <t>A.2.2.2.10</t>
  </si>
  <si>
    <t>A.2.2.2.11</t>
  </si>
  <si>
    <t>A.2.2.2.12</t>
  </si>
  <si>
    <t>A.2.2.2.14</t>
  </si>
  <si>
    <t>A.2.2.2.15</t>
  </si>
  <si>
    <t>A.2.2.2.16</t>
  </si>
  <si>
    <t>A.2.2.2.17</t>
  </si>
  <si>
    <t>A.2.2.3.1</t>
  </si>
  <si>
    <t>A.2.2.3.2</t>
  </si>
  <si>
    <t>A.2.2.3.3</t>
  </si>
  <si>
    <t>A.2.2.3.4</t>
  </si>
  <si>
    <t>A.2.2.3.5</t>
  </si>
  <si>
    <t>A.2.2.3.6</t>
  </si>
  <si>
    <t>A.2.2.3.7</t>
  </si>
  <si>
    <t>B.1.</t>
  </si>
  <si>
    <t>B.1.1.</t>
  </si>
  <si>
    <t>B.1.3.</t>
  </si>
  <si>
    <t>B.1.3.2</t>
  </si>
  <si>
    <t>B.1.3.3</t>
  </si>
  <si>
    <t>B.1.3.4</t>
  </si>
  <si>
    <t>B.1.3.4.1</t>
  </si>
  <si>
    <t>B.1.4.</t>
  </si>
  <si>
    <t>B.1.4.2</t>
  </si>
  <si>
    <t>B.1.5.</t>
  </si>
  <si>
    <t>B.1.5.2.1</t>
  </si>
  <si>
    <t>B.1.5.2.2</t>
  </si>
  <si>
    <t>B.1.5.2.3</t>
  </si>
  <si>
    <t xml:space="preserve">TRNAVSKA ULICA </t>
  </si>
  <si>
    <t xml:space="preserve"> Odvodnja</t>
  </si>
  <si>
    <t xml:space="preserve"> Završni radovi</t>
  </si>
  <si>
    <t>B.2.1.8</t>
  </si>
  <si>
    <t>B.2.1.9</t>
  </si>
  <si>
    <t>B.2.1.10</t>
  </si>
  <si>
    <t>B.2.1.11</t>
  </si>
  <si>
    <t>B.2.1.12</t>
  </si>
  <si>
    <t>B.2.1.13</t>
  </si>
  <si>
    <t>B.2.1.14</t>
  </si>
  <si>
    <t>B.2.1.15</t>
  </si>
  <si>
    <t>B.2.4</t>
  </si>
  <si>
    <t>B.2.3.4.1</t>
  </si>
  <si>
    <t>B.2.4.1</t>
  </si>
  <si>
    <t>B.2.4.2</t>
  </si>
  <si>
    <t>B.2.5</t>
  </si>
  <si>
    <t>B.2.5.1</t>
  </si>
  <si>
    <t>B.2.5.2</t>
  </si>
  <si>
    <t>B.2.5.2.1</t>
  </si>
  <si>
    <t>B.2.5.2.2</t>
  </si>
  <si>
    <t>B.2.5.2.3</t>
  </si>
  <si>
    <t>B.2.5.3</t>
  </si>
  <si>
    <t>B.2.5.1.1</t>
  </si>
  <si>
    <t>B.2.5.1.2</t>
  </si>
  <si>
    <t>A+B</t>
  </si>
  <si>
    <t>SVEUKUPNO A+B</t>
  </si>
  <si>
    <t>LIVADARSKA ULICA (ukupno A.1.1+A.1.2)</t>
  </si>
  <si>
    <t>TRNAVSKA ULICA (ukupno A.2.1+A.2.2)</t>
  </si>
  <si>
    <t>A.2.1.5.2</t>
  </si>
  <si>
    <t>A.2.1.5.3</t>
  </si>
  <si>
    <t>A.2.1.5.4</t>
  </si>
  <si>
    <t>A.2.1.5.5</t>
  </si>
  <si>
    <t>A.2.1.5.6</t>
  </si>
  <si>
    <t>A.2.1.5.7</t>
  </si>
  <si>
    <t>A.2.1.5.8</t>
  </si>
  <si>
    <t>A.2.1.5.9</t>
  </si>
  <si>
    <t>A.2.1.5.10</t>
  </si>
  <si>
    <t>A.2.1.5.11</t>
  </si>
  <si>
    <t>A.2.1.5.11.1</t>
  </si>
  <si>
    <t>A.2.1.5.11.2</t>
  </si>
  <si>
    <t>A.2.1.5.11.3</t>
  </si>
  <si>
    <t>A.2.1.5.11.4</t>
  </si>
  <si>
    <t>A.2.1.5.11.5</t>
  </si>
  <si>
    <t>A.2.1.5.12</t>
  </si>
  <si>
    <t>A.2.1.5.13</t>
  </si>
  <si>
    <t>A.2.1.5.13.1</t>
  </si>
  <si>
    <t>A.2.1.5.13.2</t>
  </si>
  <si>
    <t>A.2.1.5.14</t>
  </si>
  <si>
    <t>A.2.1.5.15</t>
  </si>
  <si>
    <t>A.2.1.5.16</t>
  </si>
  <si>
    <t>A.2.1.5.17</t>
  </si>
  <si>
    <t>A.2.1.4.1</t>
  </si>
  <si>
    <t>Zaštita postojećih podzemnih EKI instalacija oblaganjem polucijevima Ø110 mm.                                                                                                                  Radovi se obavljaju prema tehničkim uvjetima i uz stručni nadzor nadležne komunalne organizacije. Stavka obuhvaća iskop rova, zaštitu postojeće instalacije u rovu oblaganjem polucijevima Ø110 mm, zatrpavanje pijeskom, zatrpavanje rova šljunčanim materijalom, te sve druge radnje, materijal, pribor i rad potreban za potpunu zaštitu instalacija prema zahtjevu nadležne organizacije. Obračun po m' zaštićene instalacije</t>
  </si>
  <si>
    <t xml:space="preserve">Zaštita postojećih podzemnih EKI instalacija oblaganjem polucijevima Ø110 mm.                                                                                                                 Radovi se obavljaju prema tehničkim uvjetima i uz stručni nadzor nadležne komunalne organizacije. Stavka obuhvaća iskop rova, zaštitu postojeće instalacije u rovu oblaganjem polucijevima Ø110 mm, zatrpavanje pijeskom, zatrpavanje rova šljunčanim materijalom, te sve druge radnje, materijal, pribor i rad potreban za potpunu zaštitu instalacija prema zahtjevu nadležne organizacije. Obračun po m' zaštićene instalacije                                                                                                                  </t>
  </si>
  <si>
    <t>MEĐIMURSKE VODE d.o.o.</t>
  </si>
  <si>
    <t>B.1.1.1</t>
  </si>
  <si>
    <t>B.1.1.1.1</t>
  </si>
  <si>
    <t>B.1.1.1.2</t>
  </si>
  <si>
    <t>B.1.1.1.3</t>
  </si>
  <si>
    <t>B.1.1.1.4</t>
  </si>
  <si>
    <t>B.1.1.1.5</t>
  </si>
  <si>
    <t>B.1.1.1.6</t>
  </si>
  <si>
    <t>B.1.1.1.7</t>
  </si>
  <si>
    <t>VODOVODNI IZVODI DO GRANICE PARCELE</t>
  </si>
  <si>
    <t>B.1.1.2</t>
  </si>
  <si>
    <t>B.1.1.2.1</t>
  </si>
  <si>
    <t>B.1.1.2.2</t>
  </si>
  <si>
    <t>B.1.1.2.3</t>
  </si>
  <si>
    <t>Izrada izmjere i skice izvoda</t>
  </si>
  <si>
    <t>B.1.1.3</t>
  </si>
  <si>
    <t>KANALIZACIJSKI IZVODI DO GRANICE PARCELE</t>
  </si>
  <si>
    <t>RADOVI NA REKONSTRUKCIJI PROMETNICE NAKON IZVOĐENJA RADOVA</t>
  </si>
  <si>
    <t>DOVRŠETAK RADOVA NA VODOOPSKRBNOM SUSTAVU U NEDELIŠĆU (B.1+B.2)</t>
  </si>
  <si>
    <t>Nabava, doprema i ugradnja sedla s ventilom i  elektrozavarnom spojnicom DN 160/32 ( uključena ugradbena garnitura, ulična kapa, i opeka NF )</t>
  </si>
  <si>
    <t>B.2.1.</t>
  </si>
  <si>
    <t>B.2.1.1.1</t>
  </si>
  <si>
    <t>B.2.1.1.2</t>
  </si>
  <si>
    <t>B.2.1.1.3</t>
  </si>
  <si>
    <t>B.2.1.1.4</t>
  </si>
  <si>
    <t>B.2.1.1.5</t>
  </si>
  <si>
    <t>B.2.1.1.6</t>
  </si>
  <si>
    <t>B.2.1.1.7</t>
  </si>
  <si>
    <t>B.2.1.2.1</t>
  </si>
  <si>
    <t>B.2.1.2.2</t>
  </si>
  <si>
    <t>B.2.1.2.3</t>
  </si>
  <si>
    <t>B.2.1.2.4</t>
  </si>
  <si>
    <t>B.2.2.</t>
  </si>
  <si>
    <t>izvod za priključak</t>
  </si>
  <si>
    <r>
      <t xml:space="preserve">NAPOMENA: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Arial"/>
        <family val="2"/>
        <charset val="238"/>
      </rPr>
      <t xml:space="preserve">                                                        - pocinčane komade ne koristiti za nove priključke;                                                                                                                                                                                                                                                                    - obavezna rekonstrukcija do vodomjera;                                                                                                                                                                                                                                                                          - novije priključke ne rekonstruiramo u potpunosti (sve prema datim skicama);                                                                                                                                                                                                                                                               - PVC zaštita obavezno mora doći u V.O. te se prostor između stijenke i PVC cijevi brtvi cementnim mortom ili slično.</t>
    </r>
  </si>
  <si>
    <t>B.1.2.1.1</t>
  </si>
  <si>
    <t>Nabava, doprema i ugradnja, na mjestu izvedbe spoja kućnog priključka na kanalizacijski cjevovod,  T-komada prema odabranom cijevnom materijalu kanalizacije sa svim potrebnim spojnim i brtvenim materijalom u vodonepropustnoj izvedbi (sukladno odgovarajućem standardu). Točnu lokaciju na terenu odrediti će predstavnik izvođača i naručitelja uz suglasnost krajnjeg korisnika (vlasnika).</t>
  </si>
  <si>
    <t xml:space="preserve">KANALIZACIJSKI IZVODI </t>
  </si>
  <si>
    <t xml:space="preserve">VODOVODNI IZVODI </t>
  </si>
  <si>
    <t xml:space="preserve">NAPOMENA: vodovodne izvode izvesti 1 m unutar granice parcele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</si>
  <si>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NAPOMENA: kanalizacijske izvode izvesti 1 m unutar granice parcele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</si>
  <si>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- nabava, dobava i ugradnja sitnog šljunka (</t>
    </r>
    <r>
      <rPr>
        <sz val="9"/>
        <rFont val="Arial"/>
        <family val="2"/>
      </rPr>
      <t>granulacije 4-16 mm</t>
    </r>
    <r>
      <rPr>
        <sz val="9"/>
        <rFont val="Arial"/>
        <family val="2"/>
        <charset val="238"/>
      </rPr>
      <t>) za izradu podloge debljine 10 cm ispod kanalizacijskih cijevi i u zoni cijevi  (do 30 cm iznad tjemena cijevi) uz  pažljivo nabijanje.
- nabava, dobava i ugradnja materijala iz iskopa ili zamjenskog materijala za zatrpavanje (ovisno o postojećem stanju) cjevovoda uz pažljivo nabijanje u slojevima do 30 cm. Kod ugradnje treba voditi računa o dijelovima trase gdje se vrši obnova asfaltnog zastora da visina šljunčanog zastora bude niža od postojećeg asfalta za debljinu asfaltnog zastora (min. 8 cm) . Zbijenost treba odgovarati prema zahtjevu nadležnih institucija (npr. Hrvatske ceste, Županijska uprava za ceste i sl.) Konačnu odluku o primjerenosti materijala za ugradnju donosi Inženjer upisom u građevinski dnevnik.
- utovar i odvoz viška materijala iz iskopa i razbijenog asfalta na stalnu deponiju.                                                    
-strojno rezanje i razbijanje asfalta,betona,pranog kulira,skidanje opločnika i kulir ploča kao i mogućih drugih materijala na kolnim i pješačkim ulazima gdje se radi izvod za kućni priključak.
- vraćanje u prvobitno stanje  kolnih i pješačkih ulaza na mjestima gdje se izvodio izvod za kućni  priključak,bez obzira na vrstu materijala..
Točnu lokaciju kontrolnog okna DN 400mm na terenu odrediti će predstavnik izvođača i naručitelja uz suglasnost krajnjeg korisnika (vlasnika) .                                                          
- u jediničnu cijenu uključiti ispitivanje  vodonepropusnosti kućnog priključka</t>
    </r>
  </si>
  <si>
    <r>
      <t xml:space="preserve">Izvedba izvoda kućnog priključka s čepom 
Nabava, doprema, prijevoz na mjesto gradnje i ugradnja sa svim potrebnim spojnim i brtvenim materijalom u vodonepropusnoj izvedbi: 
- kanalizacijskih cijevi (tjemene nosivosti SN 4, </t>
    </r>
    <r>
      <rPr>
        <sz val="9"/>
        <rFont val="Arial"/>
        <family val="2"/>
      </rPr>
      <t>cca 10 m')</t>
    </r>
    <r>
      <rPr>
        <sz val="9"/>
        <rFont val="Arial"/>
        <family val="2"/>
        <charset val="238"/>
      </rPr>
      <t xml:space="preserve"> DN 160 mm
- fazonskih komada s brtvom u vodonepropusnoj izvedbi- koljena DN 160 mm  za skretanje izvoda (kut skretanja 22°, 30°, 45° ovisno o situaciji na pojedinoj lokaciji priključka) DN 160 mm, dvostruka klizna spojnica sa graničnikom DN 160 mm 2 komada - za spoj T-komada i cijevi DN 160,  te čep                                      
Stavka uključuje i sve zemljane radove za izradu izvoda kućnog priključka:
- strojno rezanje i razbijanje asfalta na mjestima prijelaza ispod prometnice, kolnih i pješačkih ulaza. 
- iskop rova za kanal kućnog priključka u tlu C ktg, širine 0,6 m, srednje dubine 1,5 m, uključujući i iskop za revizijska okna kućnih priključaka. Predviđena je izvedba rova sa vertikalnim stranama te proširenje rova na mjestima montaže revizijskih okana uz korištenje razuporne oplate. Iskopano tlo odbacuje se u stranu unutar radnog pojasa. 
- ručno planiranje dna rova.</t>
    </r>
  </si>
  <si>
    <r>
      <t xml:space="preserve"> - nabava, dobava i ugradnja sitnog šljunka (</t>
    </r>
    <r>
      <rPr>
        <sz val="9"/>
        <rFont val="Arial"/>
        <family val="2"/>
      </rPr>
      <t>granulacije 4-16 mm</t>
    </r>
    <r>
      <rPr>
        <sz val="9"/>
        <rFont val="Arial"/>
        <family val="2"/>
        <charset val="238"/>
      </rPr>
      <t xml:space="preserve">) za izradu podloge debljine 10 cm ispod kanalizacijskih cijevi i u zoni cijevi  (do 30 cm iznad tjemena cijevi) uz  pažljivo nabijanje.
- nabava, dobava i ugradnja materijala iz iskopa ili zamjenskog materijala za zatrpavanje (ovisno o postojećem stanju) cjevovoda uz pažljivo nabijanje u slojevima do 30 cm. Kod ugradnje treba voditi računa o dijelovima trase gdje se vrši obnova asfaltnog zastora da visina šljunčanog zastora bude niža od postojećeg asfalta za debljinu asfaltnog zastora (min. 8 cm). Zbijenost treba odgovarati prema zahtjevu nadležnih institucija (JLS) Konačnu odluku o primjerenosti materijala za ugradnju donosi Inženjer upisom u građevinski dnevnik.
- utovar i odvoz viška materijala iz iskopa i razbijenog asfalta na stalnu deponiju.                                                    
-strojno rezanje i razbijanje asfalta,betona,pranog kulira,skidanje opločnika i kulir ploča kao i mogućih drugih materijala na kolnim i pješačkim ulazima gdje se radi izvod za kućni priključak.
- vraćanje u prvobitno stanje  kolnih i pješačkih ulaza na mjestima gdje se izvodio izvod za kućni  priključak,bez obzira na vrstu materijala..                                                         
</t>
    </r>
  </si>
  <si>
    <t>Rezanje postojećeg cjevovoda DN 300 mm</t>
  </si>
  <si>
    <t>Izvedba spoja budućeg kanalizacijskog izvoda na postojeću mrežu DN 300.</t>
  </si>
  <si>
    <t>B.1.2.1.2</t>
  </si>
  <si>
    <t>B.1.2.1.3</t>
  </si>
  <si>
    <t>B.1.2.1.3.1</t>
  </si>
  <si>
    <t>B.1.2.1.4</t>
  </si>
  <si>
    <t xml:space="preserve">Izvedba produžetka postojećeg izvoda kućnog priključka s čepom 1 m unutar granice parcele 
</t>
  </si>
  <si>
    <t>B.1.2.2.1</t>
  </si>
  <si>
    <t>B.1.2.2.1.1</t>
  </si>
  <si>
    <t>izvod za priključak (cca 13 kom)</t>
  </si>
  <si>
    <t>B.1.2.1.4.1</t>
  </si>
  <si>
    <t>LIVADARSKA ULICA (B.1.1.+B.1.2.+B.1.3.)</t>
  </si>
  <si>
    <t>T-komad DN 315 / DN 160 - SN 8</t>
  </si>
  <si>
    <t>B.2.3.</t>
  </si>
  <si>
    <t>B.2.3.1.1</t>
  </si>
  <si>
    <t>B.1.3.1.1</t>
  </si>
  <si>
    <t>B.1.3.1.2</t>
  </si>
  <si>
    <t>B.1.3.1.3</t>
  </si>
  <si>
    <t>B.1.3.1.4</t>
  </si>
  <si>
    <t>B.1.3.1.5</t>
  </si>
  <si>
    <t>B.1.3.1.6</t>
  </si>
  <si>
    <t>B.1.3.1.7</t>
  </si>
  <si>
    <t>B.1.3.1.8</t>
  </si>
  <si>
    <t>B.1.3.1.9</t>
  </si>
  <si>
    <t>B.1.3.1.10</t>
  </si>
  <si>
    <t>B.1.3.1.11</t>
  </si>
  <si>
    <t>B.1.3.1.12</t>
  </si>
  <si>
    <t>B.1.3.1.13</t>
  </si>
  <si>
    <t>B.1.3.1.14</t>
  </si>
  <si>
    <t>B.1.3.1.15</t>
  </si>
  <si>
    <t>B.2.2.1</t>
  </si>
  <si>
    <t>B.2.2.1.1</t>
  </si>
  <si>
    <t>B.2.2.1.1.1</t>
  </si>
  <si>
    <t>izvod za priključak (cca 12 kom)</t>
  </si>
  <si>
    <r>
      <t>Izvedba produžetka postojećeg izvoda kućnog priključka s čepom 1 m unutar granice parcele 
Nabava, doprema, prijevoz na mjesto gradnje i ugradnja sa svim potrebnim spojnim i brtvenim materijalom u vodonepropusnoj izvedbi: 
- kanalizacijskih cijevi (tjemene nosivosti SN 4</t>
    </r>
    <r>
      <rPr>
        <b/>
        <sz val="9"/>
        <rFont val="Arial"/>
        <family val="2"/>
        <charset val="238"/>
      </rPr>
      <t>)</t>
    </r>
    <r>
      <rPr>
        <sz val="9"/>
        <rFont val="Arial"/>
        <family val="2"/>
        <charset val="238"/>
      </rPr>
      <t xml:space="preserve"> DN 160 mm
- klizna spojnica sa graničnikom DN 160 mm 1 komad - za spoj postojeće cijevi DN 160 na novu,  te čep                                      
Stavka uključuje i sve zemljane radove za izradu izvoda kućnog priključka:
- strojno rezanje i razbijanje asfalta na mjestima prijelaza ispod prometnice, kolnih i pješačkih ulaza. 
- iskop rova za kanal kućnog priključka u tlu C ktg, širine 0,6 m, srednje dubine 1,5 m. Predviđena je izvedba rova sa vertikalnim stranama uz korištenje razuporne oplate. Iskopano tlo odbacuje se u stranu unutar radnog pojasa. 
- ručno planiranje dna rova.</t>
    </r>
  </si>
  <si>
    <t>Nabava, doprema i ugradnja klizne spojnice DN 300 za spoj T-komada na postojeći cjevovod</t>
  </si>
  <si>
    <t>A.1.2.1.1</t>
  </si>
  <si>
    <t>A.1.2.1.2</t>
  </si>
  <si>
    <t>A.1.2.1.3</t>
  </si>
  <si>
    <t>A.1.2.1.4</t>
  </si>
  <si>
    <t>A.1.2.1.5</t>
  </si>
  <si>
    <t>A.1.2.1.6</t>
  </si>
  <si>
    <t>A.1.2.1.7</t>
  </si>
  <si>
    <t>A.2.2.2.13</t>
  </si>
  <si>
    <t>B.1.1.3.1</t>
  </si>
  <si>
    <t>B.1.1.3.2</t>
  </si>
  <si>
    <t>B.1.1.3.3</t>
  </si>
  <si>
    <t>B.1.1.3.4</t>
  </si>
  <si>
    <t>B.2.1.3.1</t>
  </si>
  <si>
    <t>B.2.1.3.2</t>
  </si>
  <si>
    <t>B.2.1.3.3</t>
  </si>
  <si>
    <t>B.2.1.3.4</t>
  </si>
  <si>
    <t>A.1.1.6.23</t>
  </si>
  <si>
    <t xml:space="preserve">Rušenje i uklanjanje postojeće kolničke konstrukcije - asfalta prometnice debljine cca 10-12 cm te postojećih kolnih ulaza. Ovaj rad obuhvaća rušenje i uklanjanje postojeće kolničke konstrukcije (asfalta) te utovar i prijevoz na odlagalište udaljenosti do 10 km. Obračun je po m² porušene i ukonjene kolničke konstrukcije. </t>
  </si>
  <si>
    <t>B.1.3.5</t>
  </si>
  <si>
    <t>B.1.3.4.2</t>
  </si>
  <si>
    <t>B.1.3.5.1</t>
  </si>
  <si>
    <t>B.1.3.6</t>
  </si>
  <si>
    <t>B.1.3.6.1</t>
  </si>
  <si>
    <t>A.1.1.6.11.1</t>
  </si>
  <si>
    <t>A.1.1.6.12.3</t>
  </si>
  <si>
    <t>A.1.1.6.12.4</t>
  </si>
  <si>
    <t>A.1.1.6.12.5</t>
  </si>
  <si>
    <t>A.1.1.6.12.6</t>
  </si>
  <si>
    <t>Rušenje i uklanjanje raznih betonskih elemenata (glave betonskih cijevnih propusta, betonskih zidića i stepenica, betosnke kanalice) na trasi. Jedinična cijena obuhvaća rušenje, uklanjanje i razgradnju betona i armature te odvoz materijala na deponiju udaljenosti do 10 km. Obračun je po m³  porušenog i uklonjenog betona.</t>
  </si>
  <si>
    <t>Uklanjanje betonske kanalice na mjestu izvedbe vodovoda. U cijenu uključiti odvoz uklonjenih betoskih kanalica na stalnu deponiju te zbrinjavanje prema Zakonu o otpadu.</t>
  </si>
  <si>
    <t xml:space="preserve">Rušenje i uklanjanje postojeće kolničke konstrukcije - asfalta prometnice debljine cca 10-12 cm te postojećih kolnih ulaza.  Ovaj rad obuhvaća rušenje i uklanjanje postojeće kolničke konstrukcije (asfalta) te utovar i prijevoz na odlagalište udaljenosti do 10 km. Obračun je po m² porušene i ukonjene kolničke konstrukcije. </t>
  </si>
  <si>
    <t>B.2.3.5</t>
  </si>
  <si>
    <t>B.2.3.5.1</t>
  </si>
  <si>
    <t>A.2.1.6.7.1</t>
  </si>
  <si>
    <t>A.2.1.6.7.2</t>
  </si>
  <si>
    <t>A.2.1.6.8.1</t>
  </si>
  <si>
    <t>Naziv ponuditelja:</t>
  </si>
  <si>
    <t>Adresa :</t>
  </si>
  <si>
    <t>OIB:</t>
  </si>
  <si>
    <t>IBAN:</t>
  </si>
  <si>
    <t>Telefon / fax:</t>
  </si>
  <si>
    <t>E - mail :</t>
  </si>
  <si>
    <t>Naručitelj:</t>
  </si>
  <si>
    <t xml:space="preserve">Međimurske vode d.o.o. </t>
  </si>
  <si>
    <t>Ulica Matice hrvatske 10</t>
  </si>
  <si>
    <t>40 000 Čakovec</t>
  </si>
  <si>
    <t xml:space="preserve"> A/ REKONSTRUKCIJA VODOVODNE MREŽE U NEDELIŠĆU - LIVADARSKA, TRNAVSKA ULICA</t>
  </si>
  <si>
    <t>UKUPNA  REKAPITULACIJA</t>
  </si>
  <si>
    <t>UKUPNO BEZ PDV:</t>
  </si>
  <si>
    <t>IZNOS PDV:</t>
  </si>
  <si>
    <t>UKUPNO SA PDV:</t>
  </si>
  <si>
    <t xml:space="preserve"> B/ DOVRŠETAK RADOVA NA VODOOPSKRBNOM SUSTAVU U NEDELIŠĆU</t>
  </si>
  <si>
    <t>A + B VODOVOD</t>
  </si>
  <si>
    <t>SVEUKUPNA  REKAPITULACIJA</t>
  </si>
  <si>
    <t>Nabava, dobava i postavljanje oznake za podzemne hidrante i slijepa okna. Stavka obuhvaća izradu, dobavu i postavljanje oznake na metalnoj motki. Stavka uključuje nabavu, dobavu i postavljanje oznake (plastične natpisne ploče prema normi HRN DIN 4066 ili jednakovrijedno: __________________, postavljene na cijevi 48x2.9 mm duljine 2 m) te izrada betonskog temelja C20/25 dim. 20x20x60 cm.</t>
  </si>
  <si>
    <t>Nabava, dobava i ugradnja tipskih plastificiranih aluminijskih (ili od nehrđajučeg čeliika) penjalica u zasunska okna sve u skladu s normom EN 13101:2002 ili jednakovrijedno: ____________________________</t>
  </si>
  <si>
    <t>Izrada nosivo habajućeg sloja AC 16 surf 50/70 AG4 M2-E, debljine 6,0 cm.  U cijeni su sadržani svi troškovi nabave materijala, proizvodnje i ugradnje asfaltne mješavine, prijevoz, oprema i sve ostalo potrebno za potpuno izvođenje radova. Obračun je po m2 gornje površine stvarno položenog i ugrađenog nosivog sloja.  Izvedba i kontrola kakvoće prema (HRN EN 13108-1) ili jednakovrijedno: _________________,  i tehničkim svojstvima i zahtjevima za građevne proizvode za proizvodnju asfaltnih mješavina i za asfaltne slojeve kolnika.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</si>
</sst>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1"/>
    </font>
    <font>
      <sz val="12"/>
      <color indexed="8"/>
      <name val="Calibri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9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0" fontId="11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30" fillId="0" borderId="0"/>
    <xf numFmtId="0" fontId="34" fillId="0" borderId="0"/>
  </cellStyleXfs>
  <cellXfs count="30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0" fontId="2" fillId="4" borderId="1" xfId="0" applyFont="1" applyFill="1" applyBorder="1" applyAlignment="1">
      <alignment horizontal="justify" vertical="top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2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justify" vertical="top" wrapText="1"/>
    </xf>
    <xf numFmtId="0" fontId="12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 shrinkToFit="1" readingOrder="1"/>
    </xf>
    <xf numFmtId="49" fontId="18" fillId="0" borderId="1" xfId="5" applyNumberFormat="1" applyFont="1" applyBorder="1" applyAlignment="1">
      <alignment horizontal="center" shrinkToFit="1"/>
    </xf>
    <xf numFmtId="49" fontId="18" fillId="0" borderId="1" xfId="0" applyNumberFormat="1" applyFont="1" applyBorder="1" applyAlignment="1">
      <alignment horizontal="center" wrapText="1" shrinkToFit="1" readingOrder="1"/>
    </xf>
    <xf numFmtId="49" fontId="18" fillId="0" borderId="1" xfId="5" applyNumberFormat="1" applyFont="1" applyBorder="1" applyAlignment="1">
      <alignment horizontal="center" wrapText="1" shrinkToFit="1" readingOrder="1"/>
    </xf>
    <xf numFmtId="0" fontId="2" fillId="3" borderId="1" xfId="0" applyFont="1" applyFill="1" applyBorder="1" applyAlignment="1">
      <alignment wrapText="1"/>
    </xf>
    <xf numFmtId="2" fontId="1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wrapText="1"/>
    </xf>
    <xf numFmtId="0" fontId="12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6" applyBorder="1" applyAlignment="1">
      <alignment horizontal="left" vertical="top" wrapText="1"/>
    </xf>
    <xf numFmtId="0" fontId="12" fillId="0" borderId="1" xfId="7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8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wrapText="1"/>
    </xf>
    <xf numFmtId="4" fontId="3" fillId="2" borderId="10" xfId="0" applyNumberFormat="1" applyFont="1" applyFill="1" applyBorder="1" applyAlignment="1">
      <alignment horizontal="center" wrapText="1"/>
    </xf>
    <xf numFmtId="14" fontId="9" fillId="0" borderId="12" xfId="0" applyNumberFormat="1" applyFont="1" applyBorder="1" applyAlignment="1">
      <alignment vertical="top"/>
    </xf>
    <xf numFmtId="0" fontId="9" fillId="0" borderId="12" xfId="0" applyFont="1" applyBorder="1" applyAlignment="1">
      <alignment vertical="top"/>
    </xf>
    <xf numFmtId="164" fontId="2" fillId="4" borderId="13" xfId="0" applyNumberFormat="1" applyFont="1" applyFill="1" applyBorder="1"/>
    <xf numFmtId="164" fontId="2" fillId="0" borderId="14" xfId="0" applyNumberFormat="1" applyFont="1" applyBorder="1"/>
    <xf numFmtId="0" fontId="9" fillId="5" borderId="12" xfId="0" applyFont="1" applyFill="1" applyBorder="1" applyAlignment="1">
      <alignment vertical="top"/>
    </xf>
    <xf numFmtId="0" fontId="13" fillId="0" borderId="21" xfId="0" applyFont="1" applyBorder="1" applyAlignment="1">
      <alignment horizontal="left" vertical="top" wrapText="1"/>
    </xf>
    <xf numFmtId="0" fontId="22" fillId="6" borderId="12" xfId="0" applyFont="1" applyFill="1" applyBorder="1" applyAlignment="1">
      <alignment horizontal="left" vertical="top"/>
    </xf>
    <xf numFmtId="0" fontId="22" fillId="6" borderId="1" xfId="0" applyFont="1" applyFill="1" applyBorder="1" applyAlignment="1">
      <alignment wrapText="1"/>
    </xf>
    <xf numFmtId="0" fontId="22" fillId="6" borderId="7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24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top"/>
    </xf>
    <xf numFmtId="0" fontId="2" fillId="4" borderId="7" xfId="0" applyFont="1" applyFill="1" applyBorder="1" applyAlignment="1">
      <alignment horizontal="center"/>
    </xf>
    <xf numFmtId="49" fontId="12" fillId="0" borderId="1" xfId="5" applyNumberFormat="1" applyBorder="1" applyAlignment="1">
      <alignment horizontal="center" wrapText="1" shrinkToFit="1" readingOrder="1"/>
    </xf>
    <xf numFmtId="49" fontId="12" fillId="0" borderId="1" xfId="5" applyNumberFormat="1" applyBorder="1" applyAlignment="1">
      <alignment horizontal="center" shrinkToFit="1" readingOrder="1"/>
    </xf>
    <xf numFmtId="0" fontId="12" fillId="0" borderId="1" xfId="0" applyFont="1" applyBorder="1" applyAlignment="1">
      <alignment horizontal="center"/>
    </xf>
    <xf numFmtId="49" fontId="12" fillId="0" borderId="21" xfId="0" applyNumberFormat="1" applyFont="1" applyBorder="1" applyAlignment="1">
      <alignment horizontal="center" wrapText="1" shrinkToFit="1" readingOrder="1"/>
    </xf>
    <xf numFmtId="0" fontId="2" fillId="6" borderId="7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4" fontId="19" fillId="0" borderId="0" xfId="0" applyNumberFormat="1" applyFont="1" applyAlignment="1">
      <alignment horizontal="center"/>
    </xf>
    <xf numFmtId="164" fontId="2" fillId="4" borderId="18" xfId="0" applyNumberFormat="1" applyFont="1" applyFill="1" applyBorder="1"/>
    <xf numFmtId="0" fontId="24" fillId="4" borderId="1" xfId="0" applyFont="1" applyFill="1" applyBorder="1" applyAlignment="1">
      <alignment horizontal="center" wrapText="1"/>
    </xf>
    <xf numFmtId="49" fontId="15" fillId="0" borderId="2" xfId="0" applyNumberFormat="1" applyFont="1" applyBorder="1" applyAlignment="1">
      <alignment horizontal="left" wrapText="1" shrinkToFit="1" readingOrder="1"/>
    </xf>
    <xf numFmtId="0" fontId="24" fillId="4" borderId="1" xfId="0" applyFont="1" applyFill="1" applyBorder="1" applyAlignment="1">
      <alignment wrapText="1"/>
    </xf>
    <xf numFmtId="49" fontId="12" fillId="0" borderId="2" xfId="5" applyNumberFormat="1" applyBorder="1" applyAlignment="1">
      <alignment horizontal="center" wrapText="1" shrinkToFit="1" readingOrder="1"/>
    </xf>
    <xf numFmtId="0" fontId="12" fillId="0" borderId="2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left" vertical="top" wrapText="1"/>
    </xf>
    <xf numFmtId="0" fontId="22" fillId="3" borderId="12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justify" vertical="top" wrapText="1"/>
    </xf>
    <xf numFmtId="164" fontId="2" fillId="6" borderId="13" xfId="0" applyNumberFormat="1" applyFont="1" applyFill="1" applyBorder="1"/>
    <xf numFmtId="0" fontId="4" fillId="6" borderId="12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vertical="top"/>
    </xf>
    <xf numFmtId="49" fontId="4" fillId="6" borderId="12" xfId="0" applyNumberFormat="1" applyFont="1" applyFill="1" applyBorder="1" applyAlignment="1">
      <alignment vertical="top"/>
    </xf>
    <xf numFmtId="49" fontId="2" fillId="4" borderId="12" xfId="0" applyNumberFormat="1" applyFont="1" applyFill="1" applyBorder="1" applyAlignment="1">
      <alignment vertical="top"/>
    </xf>
    <xf numFmtId="49" fontId="9" fillId="5" borderId="12" xfId="0" applyNumberFormat="1" applyFont="1" applyFill="1" applyBorder="1" applyAlignment="1">
      <alignment vertical="top"/>
    </xf>
    <xf numFmtId="0" fontId="4" fillId="4" borderId="7" xfId="0" applyFont="1" applyFill="1" applyBorder="1" applyAlignment="1">
      <alignment horizontal="center"/>
    </xf>
    <xf numFmtId="164" fontId="4" fillId="4" borderId="18" xfId="0" applyNumberFormat="1" applyFont="1" applyFill="1" applyBorder="1"/>
    <xf numFmtId="0" fontId="22" fillId="6" borderId="1" xfId="0" applyFont="1" applyFill="1" applyBorder="1" applyAlignment="1">
      <alignment horizontal="justify" vertical="top" wrapText="1"/>
    </xf>
    <xf numFmtId="0" fontId="22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left" wrapText="1"/>
    </xf>
    <xf numFmtId="0" fontId="29" fillId="3" borderId="12" xfId="0" applyFont="1" applyFill="1" applyBorder="1" applyAlignment="1">
      <alignment horizontal="left" vertical="top" wrapText="1"/>
    </xf>
    <xf numFmtId="0" fontId="4" fillId="6" borderId="0" xfId="0" applyFont="1" applyFill="1"/>
    <xf numFmtId="0" fontId="22" fillId="6" borderId="20" xfId="0" applyFont="1" applyFill="1" applyBorder="1" applyAlignment="1">
      <alignment vertical="top"/>
    </xf>
    <xf numFmtId="0" fontId="2" fillId="4" borderId="12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left" vertical="top"/>
    </xf>
    <xf numFmtId="49" fontId="22" fillId="6" borderId="12" xfId="0" applyNumberFormat="1" applyFont="1" applyFill="1" applyBorder="1" applyAlignment="1">
      <alignment vertical="top"/>
    </xf>
    <xf numFmtId="164" fontId="22" fillId="6" borderId="13" xfId="0" applyNumberFormat="1" applyFont="1" applyFill="1" applyBorder="1"/>
    <xf numFmtId="0" fontId="24" fillId="4" borderId="12" xfId="0" applyFont="1" applyFill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3" fillId="5" borderId="12" xfId="0" applyFont="1" applyFill="1" applyBorder="1" applyAlignment="1">
      <alignment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22" xfId="0" applyFont="1" applyBorder="1" applyAlignment="1">
      <alignment vertical="top" wrapText="1"/>
    </xf>
    <xf numFmtId="0" fontId="12" fillId="0" borderId="21" xfId="0" applyFont="1" applyBorder="1" applyAlignment="1">
      <alignment horizontal="left" vertical="top" wrapText="1"/>
    </xf>
    <xf numFmtId="49" fontId="12" fillId="0" borderId="21" xfId="5" applyNumberFormat="1" applyBorder="1" applyAlignment="1">
      <alignment horizontal="center" wrapText="1" shrinkToFit="1" readingOrder="1"/>
    </xf>
    <xf numFmtId="0" fontId="27" fillId="3" borderId="20" xfId="0" applyFont="1" applyFill="1" applyBorder="1" applyAlignment="1">
      <alignment horizontal="left" vertical="center"/>
    </xf>
    <xf numFmtId="0" fontId="2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wrapText="1"/>
    </xf>
    <xf numFmtId="0" fontId="13" fillId="0" borderId="19" xfId="0" applyFont="1" applyBorder="1" applyAlignment="1">
      <alignment horizontal="left" vertical="top" wrapText="1"/>
    </xf>
    <xf numFmtId="49" fontId="12" fillId="0" borderId="6" xfId="0" applyNumberFormat="1" applyFont="1" applyBorder="1" applyAlignment="1">
      <alignment horizontal="center" wrapText="1" shrinkToFit="1" readingOrder="1"/>
    </xf>
    <xf numFmtId="164" fontId="3" fillId="2" borderId="11" xfId="0" applyNumberFormat="1" applyFont="1" applyFill="1" applyBorder="1" applyAlignment="1">
      <alignment horizontal="center" wrapText="1"/>
    </xf>
    <xf numFmtId="164" fontId="29" fillId="3" borderId="13" xfId="0" applyNumberFormat="1" applyFont="1" applyFill="1" applyBorder="1" applyAlignment="1">
      <alignment horizontal="right" wrapText="1"/>
    </xf>
    <xf numFmtId="164" fontId="2" fillId="3" borderId="13" xfId="0" applyNumberFormat="1" applyFont="1" applyFill="1" applyBorder="1"/>
    <xf numFmtId="164" fontId="1" fillId="0" borderId="13" xfId="0" applyNumberFormat="1" applyFont="1" applyBorder="1"/>
    <xf numFmtId="164" fontId="2" fillId="6" borderId="18" xfId="0" applyNumberFormat="1" applyFont="1" applyFill="1" applyBorder="1"/>
    <xf numFmtId="164" fontId="2" fillId="3" borderId="18" xfId="0" applyNumberFormat="1" applyFont="1" applyFill="1" applyBorder="1"/>
    <xf numFmtId="164" fontId="24" fillId="4" borderId="13" xfId="8" applyNumberFormat="1" applyFont="1" applyFill="1" applyBorder="1" applyAlignment="1" applyProtection="1">
      <alignment horizontal="right" wrapText="1"/>
      <protection locked="0"/>
    </xf>
    <xf numFmtId="164" fontId="24" fillId="4" borderId="13" xfId="8" applyNumberFormat="1" applyFont="1" applyFill="1" applyBorder="1" applyAlignment="1">
      <alignment horizontal="right"/>
    </xf>
    <xf numFmtId="164" fontId="12" fillId="0" borderId="14" xfId="8" applyNumberFormat="1" applyBorder="1" applyAlignment="1" applyProtection="1">
      <alignment horizontal="right" wrapText="1"/>
      <protection locked="0"/>
    </xf>
    <xf numFmtId="164" fontId="19" fillId="0" borderId="0" xfId="0" applyNumberFormat="1" applyFont="1"/>
    <xf numFmtId="49" fontId="12" fillId="0" borderId="1" xfId="0" applyNumberFormat="1" applyFont="1" applyBorder="1" applyAlignment="1">
      <alignment wrapText="1" shrinkToFit="1" readingOrder="1"/>
    </xf>
    <xf numFmtId="4" fontId="3" fillId="3" borderId="3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4" fontId="2" fillId="6" borderId="3" xfId="0" applyNumberFormat="1" applyFont="1" applyFill="1" applyBorder="1" applyAlignment="1">
      <alignment horizontal="center"/>
    </xf>
    <xf numFmtId="4" fontId="2" fillId="4" borderId="3" xfId="0" applyNumberFormat="1" applyFont="1" applyFill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4" fontId="12" fillId="0" borderId="3" xfId="0" applyNumberFormat="1" applyFont="1" applyBorder="1" applyAlignment="1">
      <alignment horizontal="center"/>
    </xf>
    <xf numFmtId="4" fontId="1" fillId="5" borderId="3" xfId="0" applyNumberFormat="1" applyFont="1" applyFill="1" applyBorder="1" applyAlignment="1">
      <alignment horizontal="center"/>
    </xf>
    <xf numFmtId="4" fontId="2" fillId="6" borderId="27" xfId="0" applyNumberFormat="1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/>
    </xf>
    <xf numFmtId="4" fontId="18" fillId="0" borderId="3" xfId="0" applyNumberFormat="1" applyFont="1" applyBorder="1" applyAlignment="1">
      <alignment horizontal="center" wrapText="1"/>
    </xf>
    <xf numFmtId="4" fontId="20" fillId="0" borderId="3" xfId="0" applyNumberFormat="1" applyFont="1" applyBorder="1" applyAlignment="1">
      <alignment horizontal="center"/>
    </xf>
    <xf numFmtId="4" fontId="18" fillId="0" borderId="3" xfId="5" applyNumberFormat="1" applyFont="1" applyBorder="1" applyAlignment="1">
      <alignment horizontal="center"/>
    </xf>
    <xf numFmtId="4" fontId="18" fillId="0" borderId="3" xfId="5" applyNumberFormat="1" applyFont="1" applyBorder="1" applyAlignment="1">
      <alignment wrapText="1"/>
    </xf>
    <xf numFmtId="4" fontId="21" fillId="4" borderId="27" xfId="0" applyNumberFormat="1" applyFont="1" applyFill="1" applyBorder="1" applyAlignment="1">
      <alignment horizontal="center"/>
    </xf>
    <xf numFmtId="4" fontId="21" fillId="0" borderId="26" xfId="0" applyNumberFormat="1" applyFont="1" applyBorder="1" applyAlignment="1">
      <alignment horizontal="center"/>
    </xf>
    <xf numFmtId="4" fontId="20" fillId="0" borderId="28" xfId="0" applyNumberFormat="1" applyFont="1" applyBorder="1" applyAlignment="1">
      <alignment horizontal="center"/>
    </xf>
    <xf numFmtId="4" fontId="22" fillId="6" borderId="3" xfId="0" applyNumberFormat="1" applyFont="1" applyFill="1" applyBorder="1" applyAlignment="1">
      <alignment horizontal="center"/>
    </xf>
    <xf numFmtId="4" fontId="12" fillId="4" borderId="3" xfId="0" applyNumberFormat="1" applyFont="1" applyFill="1" applyBorder="1" applyAlignment="1">
      <alignment horizontal="center" wrapText="1"/>
    </xf>
    <xf numFmtId="4" fontId="12" fillId="0" borderId="3" xfId="0" applyNumberFormat="1" applyFont="1" applyBorder="1" applyAlignment="1">
      <alignment horizontal="center" wrapText="1"/>
    </xf>
    <xf numFmtId="4" fontId="12" fillId="0" borderId="3" xfId="5" applyNumberFormat="1" applyBorder="1" applyAlignment="1">
      <alignment horizontal="center"/>
    </xf>
    <xf numFmtId="4" fontId="12" fillId="0" borderId="29" xfId="5" applyNumberFormat="1" applyBorder="1" applyAlignment="1">
      <alignment horizontal="center"/>
    </xf>
    <xf numFmtId="4" fontId="24" fillId="4" borderId="3" xfId="0" applyNumberFormat="1" applyFont="1" applyFill="1" applyBorder="1" applyAlignment="1">
      <alignment horizontal="center" wrapText="1"/>
    </xf>
    <xf numFmtId="2" fontId="15" fillId="0" borderId="26" xfId="5" applyNumberFormat="1" applyFont="1" applyBorder="1" applyAlignment="1">
      <alignment horizontal="center"/>
    </xf>
    <xf numFmtId="4" fontId="12" fillId="0" borderId="26" xfId="5" applyNumberFormat="1" applyBorder="1" applyAlignment="1">
      <alignment horizontal="center"/>
    </xf>
    <xf numFmtId="4" fontId="12" fillId="0" borderId="26" xfId="0" applyNumberFormat="1" applyFont="1" applyBorder="1" applyAlignment="1">
      <alignment horizontal="center" wrapText="1"/>
    </xf>
    <xf numFmtId="4" fontId="12" fillId="0" borderId="28" xfId="0" applyNumberFormat="1" applyFont="1" applyBorder="1" applyAlignment="1">
      <alignment horizontal="center" wrapText="1"/>
    </xf>
    <xf numFmtId="2" fontId="23" fillId="2" borderId="25" xfId="0" applyNumberFormat="1" applyFont="1" applyFill="1" applyBorder="1" applyAlignment="1">
      <alignment horizontal="center" wrapText="1"/>
    </xf>
    <xf numFmtId="2" fontId="23" fillId="3" borderId="3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2" fontId="1" fillId="6" borderId="3" xfId="0" applyNumberFormat="1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5" borderId="3" xfId="0" applyNumberFormat="1" applyFont="1" applyFill="1" applyBorder="1" applyAlignment="1">
      <alignment horizontal="center"/>
    </xf>
    <xf numFmtId="2" fontId="1" fillId="6" borderId="27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 wrapText="1"/>
    </xf>
    <xf numFmtId="2" fontId="25" fillId="4" borderId="27" xfId="0" applyNumberFormat="1" applyFont="1" applyFill="1" applyBorder="1" applyAlignment="1">
      <alignment horizontal="center"/>
    </xf>
    <xf numFmtId="4" fontId="12" fillId="0" borderId="3" xfId="8" applyNumberFormat="1" applyBorder="1" applyAlignment="1">
      <alignment horizontal="center" wrapText="1"/>
    </xf>
    <xf numFmtId="2" fontId="12" fillId="0" borderId="3" xfId="5" applyNumberFormat="1" applyBorder="1" applyAlignment="1">
      <alignment horizontal="center"/>
    </xf>
    <xf numFmtId="2" fontId="1" fillId="4" borderId="27" xfId="0" applyNumberFormat="1" applyFont="1" applyFill="1" applyBorder="1" applyAlignment="1">
      <alignment horizontal="center"/>
    </xf>
    <xf numFmtId="4" fontId="12" fillId="4" borderId="3" xfId="8" applyNumberFormat="1" applyFill="1" applyBorder="1" applyAlignment="1">
      <alignment horizontal="center" wrapText="1"/>
    </xf>
    <xf numFmtId="4" fontId="12" fillId="0" borderId="3" xfId="8" applyNumberFormat="1" applyBorder="1" applyAlignment="1">
      <alignment horizontal="center"/>
    </xf>
    <xf numFmtId="4" fontId="12" fillId="0" borderId="28" xfId="8" applyNumberFormat="1" applyBorder="1" applyAlignment="1">
      <alignment horizontal="center" wrapText="1"/>
    </xf>
    <xf numFmtId="2" fontId="26" fillId="6" borderId="3" xfId="0" applyNumberFormat="1" applyFont="1" applyFill="1" applyBorder="1" applyAlignment="1">
      <alignment horizontal="center"/>
    </xf>
    <xf numFmtId="4" fontId="12" fillId="4" borderId="3" xfId="8" applyNumberFormat="1" applyFill="1" applyBorder="1" applyAlignment="1">
      <alignment horizontal="center"/>
    </xf>
    <xf numFmtId="0" fontId="12" fillId="0" borderId="1" xfId="4" applyBorder="1" applyAlignment="1">
      <alignment horizontal="justify" vertical="top" wrapText="1"/>
    </xf>
    <xf numFmtId="0" fontId="12" fillId="0" borderId="0" xfId="0" applyFont="1" applyAlignment="1">
      <alignment horizontal="justify" vertical="top" wrapText="1"/>
    </xf>
    <xf numFmtId="0" fontId="12" fillId="0" borderId="1" xfId="4" applyBorder="1" applyAlignment="1">
      <alignment horizontal="left" vertical="top" wrapText="1"/>
    </xf>
    <xf numFmtId="4" fontId="12" fillId="0" borderId="29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2" fontId="1" fillId="0" borderId="27" xfId="0" applyNumberFormat="1" applyFont="1" applyBorder="1" applyAlignment="1">
      <alignment horizontal="center" wrapText="1"/>
    </xf>
    <xf numFmtId="0" fontId="2" fillId="7" borderId="1" xfId="0" applyFont="1" applyFill="1" applyBorder="1" applyAlignment="1">
      <alignment horizontal="justify" vertical="top" wrapText="1"/>
    </xf>
    <xf numFmtId="0" fontId="2" fillId="7" borderId="1" xfId="0" applyFont="1" applyFill="1" applyBorder="1" applyAlignment="1">
      <alignment horizontal="center"/>
    </xf>
    <xf numFmtId="4" fontId="2" fillId="7" borderId="27" xfId="0" applyNumberFormat="1" applyFont="1" applyFill="1" applyBorder="1" applyAlignment="1">
      <alignment horizontal="center"/>
    </xf>
    <xf numFmtId="2" fontId="2" fillId="7" borderId="27" xfId="0" applyNumberFormat="1" applyFont="1" applyFill="1" applyBorder="1" applyAlignment="1">
      <alignment horizontal="center" wrapText="1"/>
    </xf>
    <xf numFmtId="164" fontId="2" fillId="7" borderId="18" xfId="0" applyNumberFormat="1" applyFont="1" applyFill="1" applyBorder="1"/>
    <xf numFmtId="0" fontId="2" fillId="6" borderId="12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/>
    </xf>
    <xf numFmtId="4" fontId="4" fillId="6" borderId="27" xfId="0" applyNumberFormat="1" applyFont="1" applyFill="1" applyBorder="1" applyAlignment="1">
      <alignment horizontal="center"/>
    </xf>
    <xf numFmtId="2" fontId="25" fillId="6" borderId="27" xfId="0" applyNumberFormat="1" applyFont="1" applyFill="1" applyBorder="1" applyAlignment="1">
      <alignment horizontal="center"/>
    </xf>
    <xf numFmtId="164" fontId="4" fillId="6" borderId="18" xfId="0" applyNumberFormat="1" applyFont="1" applyFill="1" applyBorder="1"/>
    <xf numFmtId="0" fontId="4" fillId="6" borderId="1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left" vertical="top" wrapText="1"/>
    </xf>
    <xf numFmtId="2" fontId="1" fillId="5" borderId="27" xfId="0" applyNumberFormat="1" applyFont="1" applyFill="1" applyBorder="1" applyAlignment="1">
      <alignment horizontal="center"/>
    </xf>
    <xf numFmtId="0" fontId="1" fillId="8" borderId="2" xfId="0" applyFont="1" applyFill="1" applyBorder="1"/>
    <xf numFmtId="0" fontId="1" fillId="8" borderId="34" xfId="0" applyFont="1" applyFill="1" applyBorder="1" applyAlignment="1">
      <alignment horizontal="center"/>
    </xf>
    <xf numFmtId="164" fontId="1" fillId="8" borderId="14" xfId="0" applyNumberFormat="1" applyFont="1" applyFill="1" applyBorder="1"/>
    <xf numFmtId="0" fontId="1" fillId="8" borderId="2" xfId="0" applyFont="1" applyFill="1" applyBorder="1" applyAlignment="1">
      <alignment horizontal="center"/>
    </xf>
    <xf numFmtId="4" fontId="1" fillId="8" borderId="34" xfId="0" applyNumberFormat="1" applyFont="1" applyFill="1" applyBorder="1" applyAlignment="1">
      <alignment horizontal="center"/>
    </xf>
    <xf numFmtId="2" fontId="1" fillId="8" borderId="34" xfId="0" applyNumberFormat="1" applyFont="1" applyFill="1" applyBorder="1" applyAlignment="1">
      <alignment horizontal="center"/>
    </xf>
    <xf numFmtId="3" fontId="1" fillId="8" borderId="34" xfId="0" applyNumberFormat="1" applyFont="1" applyFill="1" applyBorder="1" applyAlignment="1">
      <alignment horizontal="center"/>
    </xf>
    <xf numFmtId="0" fontId="4" fillId="8" borderId="31" xfId="0" applyFont="1" applyFill="1" applyBorder="1" applyAlignment="1">
      <alignment horizontal="center"/>
    </xf>
    <xf numFmtId="4" fontId="4" fillId="8" borderId="32" xfId="0" applyNumberFormat="1" applyFont="1" applyFill="1" applyBorder="1" applyAlignment="1">
      <alignment horizontal="center"/>
    </xf>
    <xf numFmtId="2" fontId="25" fillId="8" borderId="32" xfId="0" applyNumberFormat="1" applyFont="1" applyFill="1" applyBorder="1" applyAlignment="1">
      <alignment horizontal="center"/>
    </xf>
    <xf numFmtId="164" fontId="4" fillId="8" borderId="33" xfId="0" applyNumberFormat="1" applyFont="1" applyFill="1" applyBorder="1"/>
    <xf numFmtId="0" fontId="4" fillId="8" borderId="36" xfId="0" applyFont="1" applyFill="1" applyBorder="1" applyAlignment="1">
      <alignment horizontal="center"/>
    </xf>
    <xf numFmtId="4" fontId="4" fillId="8" borderId="37" xfId="0" applyNumberFormat="1" applyFont="1" applyFill="1" applyBorder="1" applyAlignment="1">
      <alignment horizontal="center"/>
    </xf>
    <xf numFmtId="2" fontId="25" fillId="8" borderId="37" xfId="0" applyNumberFormat="1" applyFont="1" applyFill="1" applyBorder="1" applyAlignment="1">
      <alignment horizontal="center"/>
    </xf>
    <xf numFmtId="164" fontId="4" fillId="8" borderId="38" xfId="0" applyNumberFormat="1" applyFont="1" applyFill="1" applyBorder="1"/>
    <xf numFmtId="49" fontId="9" fillId="5" borderId="39" xfId="0" applyNumberFormat="1" applyFont="1" applyFill="1" applyBorder="1" applyAlignment="1">
      <alignment vertical="top"/>
    </xf>
    <xf numFmtId="0" fontId="2" fillId="0" borderId="40" xfId="0" applyFont="1" applyBorder="1" applyAlignment="1">
      <alignment vertical="top"/>
    </xf>
    <xf numFmtId="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3" fillId="0" borderId="30" xfId="9" applyFont="1" applyBorder="1" applyAlignment="1">
      <alignment horizontal="justify" vertical="top" wrapText="1"/>
    </xf>
    <xf numFmtId="49" fontId="13" fillId="0" borderId="35" xfId="9" applyNumberFormat="1" applyFont="1" applyBorder="1" applyAlignment="1">
      <alignment horizontal="justify" vertical="top" wrapText="1"/>
    </xf>
    <xf numFmtId="49" fontId="13" fillId="0" borderId="1" xfId="9" applyNumberFormat="1" applyFont="1" applyBorder="1" applyAlignment="1">
      <alignment horizontal="justify" vertical="top" wrapText="1"/>
    </xf>
    <xf numFmtId="49" fontId="9" fillId="5" borderId="1" xfId="0" applyNumberFormat="1" applyFont="1" applyFill="1" applyBorder="1" applyAlignment="1">
      <alignment vertical="top"/>
    </xf>
    <xf numFmtId="164" fontId="1" fillId="0" borderId="1" xfId="0" applyNumberFormat="1" applyFont="1" applyBorder="1"/>
    <xf numFmtId="49" fontId="13" fillId="5" borderId="41" xfId="9" applyNumberFormat="1" applyFont="1" applyFill="1" applyBorder="1" applyAlignment="1">
      <alignment horizontal="justify" vertical="top" wrapText="1"/>
    </xf>
    <xf numFmtId="0" fontId="13" fillId="5" borderId="32" xfId="9" applyFont="1" applyFill="1" applyBorder="1" applyAlignment="1">
      <alignment horizontal="justify" vertical="top" wrapText="1"/>
    </xf>
    <xf numFmtId="0" fontId="1" fillId="8" borderId="31" xfId="0" applyFont="1" applyFill="1" applyBorder="1" applyAlignment="1">
      <alignment horizontal="center"/>
    </xf>
    <xf numFmtId="4" fontId="1" fillId="8" borderId="32" xfId="0" applyNumberFormat="1" applyFont="1" applyFill="1" applyBorder="1" applyAlignment="1">
      <alignment horizontal="center"/>
    </xf>
    <xf numFmtId="2" fontId="1" fillId="8" borderId="32" xfId="0" applyNumberFormat="1" applyFont="1" applyFill="1" applyBorder="1" applyAlignment="1">
      <alignment horizontal="center"/>
    </xf>
    <xf numFmtId="164" fontId="1" fillId="8" borderId="44" xfId="0" applyNumberFormat="1" applyFont="1" applyFill="1" applyBorder="1"/>
    <xf numFmtId="0" fontId="1" fillId="8" borderId="45" xfId="0" applyFont="1" applyFill="1" applyBorder="1" applyAlignment="1">
      <alignment horizontal="center"/>
    </xf>
    <xf numFmtId="4" fontId="1" fillId="8" borderId="46" xfId="0" applyNumberFormat="1" applyFont="1" applyFill="1" applyBorder="1" applyAlignment="1">
      <alignment horizontal="center"/>
    </xf>
    <xf numFmtId="2" fontId="1" fillId="8" borderId="46" xfId="0" applyNumberFormat="1" applyFont="1" applyFill="1" applyBorder="1" applyAlignment="1">
      <alignment horizontal="center"/>
    </xf>
    <xf numFmtId="164" fontId="1" fillId="8" borderId="47" xfId="0" applyNumberFormat="1" applyFont="1" applyFill="1" applyBorder="1"/>
    <xf numFmtId="2" fontId="25" fillId="8" borderId="48" xfId="0" applyNumberFormat="1" applyFont="1" applyFill="1" applyBorder="1" applyAlignment="1">
      <alignment horizontal="center"/>
    </xf>
    <xf numFmtId="164" fontId="4" fillId="8" borderId="50" xfId="0" applyNumberFormat="1" applyFont="1" applyFill="1" applyBorder="1"/>
    <xf numFmtId="0" fontId="1" fillId="8" borderId="49" xfId="0" applyFont="1" applyFill="1" applyBorder="1" applyAlignment="1">
      <alignment horizontal="center"/>
    </xf>
    <xf numFmtId="4" fontId="1" fillId="8" borderId="48" xfId="0" applyNumberFormat="1" applyFont="1" applyFill="1" applyBorder="1" applyAlignment="1">
      <alignment horizontal="center"/>
    </xf>
    <xf numFmtId="49" fontId="13" fillId="5" borderId="1" xfId="0" applyNumberFormat="1" applyFont="1" applyFill="1" applyBorder="1" applyAlignment="1">
      <alignment vertical="top"/>
    </xf>
    <xf numFmtId="0" fontId="24" fillId="4" borderId="1" xfId="0" applyFont="1" applyFill="1" applyBorder="1" applyAlignment="1">
      <alignment horizontal="justify" vertical="top" wrapText="1"/>
    </xf>
    <xf numFmtId="49" fontId="9" fillId="5" borderId="7" xfId="0" applyNumberFormat="1" applyFont="1" applyFill="1" applyBorder="1" applyAlignment="1">
      <alignment vertical="top"/>
    </xf>
    <xf numFmtId="49" fontId="9" fillId="5" borderId="30" xfId="0" applyNumberFormat="1" applyFont="1" applyFill="1" applyBorder="1" applyAlignment="1">
      <alignment vertical="top"/>
    </xf>
    <xf numFmtId="4" fontId="2" fillId="4" borderId="27" xfId="0" applyNumberFormat="1" applyFont="1" applyFill="1" applyBorder="1" applyAlignment="1">
      <alignment horizontal="center"/>
    </xf>
    <xf numFmtId="2" fontId="2" fillId="4" borderId="27" xfId="0" applyNumberFormat="1" applyFont="1" applyFill="1" applyBorder="1" applyAlignment="1">
      <alignment horizontal="center" wrapText="1"/>
    </xf>
    <xf numFmtId="0" fontId="13" fillId="0" borderId="48" xfId="1" applyFont="1" applyBorder="1" applyAlignment="1">
      <alignment horizontal="justify" vertical="top" wrapText="1"/>
    </xf>
    <xf numFmtId="0" fontId="13" fillId="0" borderId="1" xfId="1" applyFont="1" applyBorder="1" applyAlignment="1">
      <alignment horizontal="justify" vertical="top" wrapText="1"/>
    </xf>
    <xf numFmtId="0" fontId="1" fillId="4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/>
    <xf numFmtId="0" fontId="13" fillId="0" borderId="1" xfId="0" applyFont="1" applyBorder="1" applyAlignment="1">
      <alignment horizontal="justify" vertical="top" wrapText="1"/>
    </xf>
    <xf numFmtId="4" fontId="12" fillId="0" borderId="1" xfId="0" applyNumberFormat="1" applyFont="1" applyBorder="1" applyAlignment="1">
      <alignment horizontal="center"/>
    </xf>
    <xf numFmtId="49" fontId="9" fillId="5" borderId="51" xfId="0" applyNumberFormat="1" applyFont="1" applyFill="1" applyBorder="1" applyAlignment="1">
      <alignment vertical="top"/>
    </xf>
    <xf numFmtId="0" fontId="0" fillId="9" borderId="0" xfId="0" applyFill="1"/>
    <xf numFmtId="0" fontId="9" fillId="0" borderId="39" xfId="0" applyFont="1" applyBorder="1" applyAlignment="1">
      <alignment vertical="top"/>
    </xf>
    <xf numFmtId="0" fontId="9" fillId="0" borderId="52" xfId="0" applyFont="1" applyBorder="1" applyAlignment="1">
      <alignment vertical="top"/>
    </xf>
    <xf numFmtId="0" fontId="9" fillId="0" borderId="53" xfId="0" applyFont="1" applyBorder="1" applyAlignment="1">
      <alignment vertical="top"/>
    </xf>
    <xf numFmtId="4" fontId="18" fillId="8" borderId="32" xfId="5" applyNumberFormat="1" applyFont="1" applyFill="1" applyBorder="1" applyAlignment="1">
      <alignment horizontal="center"/>
    </xf>
    <xf numFmtId="4" fontId="12" fillId="8" borderId="32" xfId="8" applyNumberFormat="1" applyFill="1" applyBorder="1" applyAlignment="1">
      <alignment horizontal="center" wrapText="1"/>
    </xf>
    <xf numFmtId="164" fontId="1" fillId="8" borderId="33" xfId="0" applyNumberFormat="1" applyFont="1" applyFill="1" applyBorder="1"/>
    <xf numFmtId="4" fontId="18" fillId="0" borderId="41" xfId="5" applyNumberFormat="1" applyFont="1" applyBorder="1" applyAlignment="1">
      <alignment horizontal="center"/>
    </xf>
    <xf numFmtId="4" fontId="12" fillId="0" borderId="41" xfId="8" applyNumberFormat="1" applyBorder="1" applyAlignment="1">
      <alignment horizontal="center" wrapText="1"/>
    </xf>
    <xf numFmtId="4" fontId="18" fillId="0" borderId="46" xfId="5" applyNumberFormat="1" applyFont="1" applyBorder="1" applyAlignment="1">
      <alignment horizontal="center"/>
    </xf>
    <xf numFmtId="4" fontId="12" fillId="0" borderId="46" xfId="8" applyNumberFormat="1" applyBorder="1" applyAlignment="1">
      <alignment horizontal="center" wrapText="1"/>
    </xf>
    <xf numFmtId="164" fontId="1" fillId="0" borderId="54" xfId="0" applyNumberFormat="1" applyFont="1" applyBorder="1"/>
    <xf numFmtId="164" fontId="1" fillId="0" borderId="55" xfId="0" applyNumberFormat="1" applyFont="1" applyBorder="1"/>
    <xf numFmtId="4" fontId="18" fillId="0" borderId="27" xfId="5" applyNumberFormat="1" applyFont="1" applyBorder="1" applyAlignment="1">
      <alignment horizontal="center"/>
    </xf>
    <xf numFmtId="4" fontId="12" fillId="0" borderId="27" xfId="8" applyNumberFormat="1" applyBorder="1" applyAlignment="1">
      <alignment horizontal="center" wrapText="1"/>
    </xf>
    <xf numFmtId="0" fontId="18" fillId="0" borderId="51" xfId="0" applyFont="1" applyBorder="1" applyAlignment="1">
      <alignment horizontal="left" vertical="top" wrapText="1"/>
    </xf>
    <xf numFmtId="49" fontId="18" fillId="0" borderId="58" xfId="0" applyNumberFormat="1" applyFont="1" applyBorder="1" applyAlignment="1">
      <alignment horizontal="center" wrapText="1" shrinkToFit="1" readingOrder="1"/>
    </xf>
    <xf numFmtId="4" fontId="12" fillId="8" borderId="32" xfId="5" applyNumberFormat="1" applyFill="1" applyBorder="1" applyAlignment="1">
      <alignment horizontal="center"/>
    </xf>
    <xf numFmtId="4" fontId="18" fillId="8" borderId="34" xfId="5" applyNumberFormat="1" applyFont="1" applyFill="1" applyBorder="1" applyAlignment="1">
      <alignment horizontal="center"/>
    </xf>
    <xf numFmtId="4" fontId="12" fillId="8" borderId="34" xfId="8" applyNumberFormat="1" applyFill="1" applyBorder="1" applyAlignment="1">
      <alignment horizontal="center" wrapText="1"/>
    </xf>
    <xf numFmtId="49" fontId="18" fillId="8" borderId="56" xfId="0" applyNumberFormat="1" applyFont="1" applyFill="1" applyBorder="1" applyAlignment="1">
      <alignment horizontal="center" wrapText="1" shrinkToFit="1" readingOrder="1"/>
    </xf>
    <xf numFmtId="0" fontId="12" fillId="0" borderId="30" xfId="0" applyFont="1" applyBorder="1" applyAlignment="1">
      <alignment horizontal="justify" vertical="top" wrapText="1"/>
    </xf>
    <xf numFmtId="49" fontId="12" fillId="8" borderId="56" xfId="0" applyNumberFormat="1" applyFont="1" applyFill="1" applyBorder="1" applyAlignment="1">
      <alignment wrapText="1" shrinkToFit="1" readingOrder="1"/>
    </xf>
    <xf numFmtId="0" fontId="18" fillId="0" borderId="30" xfId="0" applyFont="1" applyBorder="1" applyAlignment="1">
      <alignment vertical="top" wrapText="1"/>
    </xf>
    <xf numFmtId="49" fontId="18" fillId="8" borderId="61" xfId="0" applyNumberFormat="1" applyFont="1" applyFill="1" applyBorder="1" applyAlignment="1">
      <alignment horizontal="center" wrapText="1" shrinkToFit="1" readingOrder="1"/>
    </xf>
    <xf numFmtId="49" fontId="18" fillId="0" borderId="57" xfId="0" applyNumberFormat="1" applyFont="1" applyBorder="1" applyAlignment="1">
      <alignment horizontal="center" wrapText="1" shrinkToFit="1" readingOrder="1"/>
    </xf>
    <xf numFmtId="49" fontId="18" fillId="0" borderId="59" xfId="0" applyNumberFormat="1" applyFont="1" applyBorder="1" applyAlignment="1">
      <alignment horizontal="center" wrapText="1" shrinkToFit="1" readingOrder="1"/>
    </xf>
    <xf numFmtId="49" fontId="12" fillId="0" borderId="62" xfId="0" applyNumberFormat="1" applyFont="1" applyBorder="1" applyAlignment="1">
      <alignment horizontal="justify" vertical="top" wrapText="1"/>
    </xf>
    <xf numFmtId="49" fontId="12" fillId="0" borderId="40" xfId="0" applyNumberFormat="1" applyFont="1" applyBorder="1" applyAlignment="1">
      <alignment horizontal="justify" vertical="top" wrapText="1"/>
    </xf>
    <xf numFmtId="0" fontId="12" fillId="0" borderId="59" xfId="0" applyFont="1" applyBorder="1" applyAlignment="1">
      <alignment horizontal="justify" vertical="top" wrapText="1"/>
    </xf>
    <xf numFmtId="49" fontId="9" fillId="0" borderId="12" xfId="0" applyNumberFormat="1" applyFont="1" applyBorder="1" applyAlignment="1">
      <alignment vertical="top"/>
    </xf>
    <xf numFmtId="49" fontId="18" fillId="0" borderId="60" xfId="0" applyNumberFormat="1" applyFont="1" applyBorder="1" applyAlignment="1">
      <alignment horizontal="center" wrapText="1" shrinkToFit="1" readingOrder="1"/>
    </xf>
    <xf numFmtId="4" fontId="18" fillId="0" borderId="63" xfId="5" applyNumberFormat="1" applyFont="1" applyBorder="1" applyAlignment="1">
      <alignment horizontal="center"/>
    </xf>
    <xf numFmtId="4" fontId="12" fillId="0" borderId="63" xfId="8" applyNumberFormat="1" applyBorder="1" applyAlignment="1">
      <alignment horizontal="center" wrapText="1"/>
    </xf>
    <xf numFmtId="164" fontId="1" fillId="0" borderId="64" xfId="0" applyNumberFormat="1" applyFont="1" applyBorder="1"/>
    <xf numFmtId="4" fontId="18" fillId="0" borderId="1" xfId="5" applyNumberFormat="1" applyFont="1" applyBorder="1" applyAlignment="1">
      <alignment horizontal="center"/>
    </xf>
    <xf numFmtId="4" fontId="12" fillId="0" borderId="1" xfId="8" applyNumberFormat="1" applyBorder="1" applyAlignment="1">
      <alignment horizontal="center" wrapText="1"/>
    </xf>
    <xf numFmtId="2" fontId="12" fillId="0" borderId="3" xfId="0" applyNumberFormat="1" applyFont="1" applyBorder="1" applyAlignment="1">
      <alignment horizontal="center"/>
    </xf>
    <xf numFmtId="0" fontId="33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0" fontId="33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5" fillId="0" borderId="0" xfId="6" applyFont="1" applyAlignment="1">
      <alignment vertical="top" wrapText="1"/>
    </xf>
    <xf numFmtId="0" fontId="28" fillId="0" borderId="3" xfId="6" applyFont="1" applyBorder="1" applyAlignment="1">
      <alignment horizontal="left"/>
    </xf>
    <xf numFmtId="0" fontId="28" fillId="0" borderId="8" xfId="6" applyFont="1" applyBorder="1" applyAlignment="1">
      <alignment horizontal="left"/>
    </xf>
    <xf numFmtId="0" fontId="28" fillId="0" borderId="59" xfId="6" applyFont="1" applyBorder="1" applyAlignment="1">
      <alignment horizontal="left"/>
    </xf>
    <xf numFmtId="164" fontId="28" fillId="0" borderId="3" xfId="6" applyNumberFormat="1" applyFont="1" applyBorder="1" applyAlignment="1">
      <alignment horizontal="center"/>
    </xf>
    <xf numFmtId="164" fontId="28" fillId="0" borderId="59" xfId="6" applyNumberFormat="1" applyFont="1" applyBorder="1" applyAlignment="1">
      <alignment horizontal="center"/>
    </xf>
    <xf numFmtId="0" fontId="28" fillId="0" borderId="1" xfId="6" applyFont="1" applyBorder="1" applyAlignment="1">
      <alignment horizontal="left"/>
    </xf>
    <xf numFmtId="0" fontId="36" fillId="0" borderId="1" xfId="6" applyFont="1" applyBorder="1" applyAlignment="1">
      <alignment horizontal="left" vertical="top" wrapText="1"/>
    </xf>
    <xf numFmtId="164" fontId="22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4" fontId="28" fillId="0" borderId="1" xfId="6" applyNumberFormat="1" applyFont="1" applyBorder="1" applyAlignment="1">
      <alignment horizontal="center" vertical="center"/>
    </xf>
    <xf numFmtId="164" fontId="36" fillId="0" borderId="1" xfId="6" applyNumberFormat="1" applyFont="1" applyBorder="1" applyAlignment="1">
      <alignment horizontal="center"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65" xfId="0" applyFont="1" applyBorder="1" applyAlignment="1">
      <alignment horizontal="left"/>
    </xf>
    <xf numFmtId="0" fontId="33" fillId="10" borderId="65" xfId="0" applyFont="1" applyFill="1" applyBorder="1" applyAlignment="1">
      <alignment horizontal="center"/>
    </xf>
    <xf numFmtId="0" fontId="33" fillId="10" borderId="65" xfId="0" applyFont="1" applyFill="1" applyBorder="1"/>
    <xf numFmtId="4" fontId="28" fillId="4" borderId="1" xfId="6" applyNumberFormat="1" applyFont="1" applyFill="1" applyBorder="1" applyAlignment="1">
      <alignment horizontal="center" vertical="center"/>
    </xf>
    <xf numFmtId="0" fontId="28" fillId="4" borderId="1" xfId="6" applyFont="1" applyFill="1" applyBorder="1" applyAlignment="1">
      <alignment horizontal="left"/>
    </xf>
    <xf numFmtId="164" fontId="28" fillId="4" borderId="3" xfId="0" applyNumberFormat="1" applyFont="1" applyFill="1" applyBorder="1" applyAlignment="1">
      <alignment horizontal="center"/>
    </xf>
    <xf numFmtId="164" fontId="28" fillId="4" borderId="59" xfId="0" applyNumberFormat="1" applyFont="1" applyFill="1" applyBorder="1" applyAlignment="1">
      <alignment horizontal="center"/>
    </xf>
    <xf numFmtId="0" fontId="2" fillId="0" borderId="42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49" fontId="17" fillId="0" borderId="15" xfId="0" applyNumberFormat="1" applyFont="1" applyBorder="1" applyAlignment="1">
      <alignment horizontal="left" vertical="top" wrapText="1"/>
    </xf>
    <xf numFmtId="49" fontId="17" fillId="0" borderId="4" xfId="0" applyNumberFormat="1" applyFont="1" applyBorder="1" applyAlignment="1">
      <alignment horizontal="left" vertical="top" wrapText="1"/>
    </xf>
    <xf numFmtId="49" fontId="17" fillId="0" borderId="16" xfId="0" applyNumberFormat="1" applyFont="1" applyBorder="1" applyAlignment="1">
      <alignment horizontal="left" vertical="top" wrapText="1"/>
    </xf>
    <xf numFmtId="49" fontId="17" fillId="0" borderId="5" xfId="0" applyNumberFormat="1" applyFont="1" applyBorder="1" applyAlignment="1">
      <alignment horizontal="left" vertical="top" wrapText="1"/>
    </xf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0" fontId="29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29" fillId="0" borderId="27" xfId="0" applyNumberFormat="1" applyFont="1" applyBorder="1" applyAlignment="1">
      <alignment horizontal="center" vertical="center" wrapText="1"/>
    </xf>
    <xf numFmtId="2" fontId="29" fillId="0" borderId="17" xfId="0" applyNumberFormat="1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left" vertical="top" wrapText="1"/>
    </xf>
    <xf numFmtId="49" fontId="17" fillId="0" borderId="24" xfId="0" applyNumberFormat="1" applyFont="1" applyBorder="1" applyAlignment="1">
      <alignment horizontal="left" vertical="top" wrapText="1"/>
    </xf>
  </cellXfs>
  <cellStyles count="11">
    <cellStyle name="Bilješka 2 2 2 4 4 2 3" xfId="1" xr:uid="{1616C199-E135-4EE1-8C25-1F051BF00B6F}"/>
    <cellStyle name="Normal 2 6" xfId="9" xr:uid="{1745F6C3-44C4-4A25-A288-16C3DE4E40D4}"/>
    <cellStyle name="Normal 3" xfId="7" xr:uid="{562C0DE8-7D3A-4CD5-9E18-802A847E3917}"/>
    <cellStyle name="Normal_Marković STROJ.-Tablica" xfId="8" xr:uid="{C5A46406-8D79-4DEC-BFBA-15FFC3539B09}"/>
    <cellStyle name="Normalno" xfId="0" builtinId="0"/>
    <cellStyle name="Normalno 10 2 3" xfId="4" xr:uid="{1BEF7D72-F306-4D1F-8F92-7836B344A374}"/>
    <cellStyle name="Normalno 2" xfId="6" xr:uid="{C1B04E54-6075-4A9D-ACBB-B33DD1159C98}"/>
    <cellStyle name="Normalno 6 2" xfId="10" xr:uid="{62EE37F9-7E48-4C76-BC2C-D069A2A2BA06}"/>
    <cellStyle name="Obično 2" xfId="2" xr:uid="{C8383F69-A34F-48A4-9812-E2ED94120E74}"/>
    <cellStyle name="Obično_4.2 Bill of Quantities PROBA (2)" xfId="5" xr:uid="{EC2F9676-7EC5-438D-82BF-9B8F018F9F0F}"/>
    <cellStyle name="Tekst objašnjenja 2" xfId="3" xr:uid="{0CDE5F32-8FA1-4DA2-B876-8A851EE77889}"/>
  </cellStyles>
  <dxfs count="0"/>
  <tableStyles count="0" defaultTableStyle="TableStyleMedium2" defaultPivotStyle="PivotStyleLight16"/>
  <colors>
    <mruColors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FE0E-F45E-4941-8F83-4BE4B1B02898}">
  <dimension ref="A1:I32"/>
  <sheetViews>
    <sheetView workbookViewId="0">
      <selection activeCell="H15" sqref="H15:I15"/>
    </sheetView>
  </sheetViews>
  <sheetFormatPr defaultRowHeight="15" x14ac:dyDescent="0.25"/>
  <cols>
    <col min="8" max="8" width="9.140625" customWidth="1"/>
  </cols>
  <sheetData>
    <row r="1" spans="1:9" ht="15.75" x14ac:dyDescent="0.25">
      <c r="A1" s="284" t="s">
        <v>627</v>
      </c>
      <c r="B1" s="284"/>
      <c r="C1" s="285"/>
      <c r="D1" s="285"/>
      <c r="E1" s="285"/>
      <c r="F1" s="285"/>
      <c r="G1" s="285"/>
      <c r="H1" s="285"/>
      <c r="I1" s="285"/>
    </row>
    <row r="2" spans="1:9" ht="15.75" x14ac:dyDescent="0.25">
      <c r="A2" s="284" t="s">
        <v>628</v>
      </c>
      <c r="B2" s="284"/>
      <c r="C2" s="285"/>
      <c r="D2" s="285"/>
      <c r="E2" s="285"/>
      <c r="F2" s="285"/>
      <c r="G2" s="285"/>
      <c r="H2" s="285"/>
      <c r="I2" s="285"/>
    </row>
    <row r="3" spans="1:9" ht="15.75" x14ac:dyDescent="0.25">
      <c r="A3" s="284" t="s">
        <v>629</v>
      </c>
      <c r="B3" s="284"/>
      <c r="C3" s="285"/>
      <c r="D3" s="285"/>
      <c r="E3" s="285"/>
      <c r="F3" s="285"/>
      <c r="G3" s="285"/>
      <c r="H3" s="285"/>
      <c r="I3" s="285"/>
    </row>
    <row r="4" spans="1:9" ht="15.75" x14ac:dyDescent="0.25">
      <c r="A4" s="284" t="s">
        <v>630</v>
      </c>
      <c r="B4" s="284"/>
      <c r="C4" s="285"/>
      <c r="D4" s="285"/>
      <c r="E4" s="285"/>
      <c r="F4" s="285"/>
      <c r="G4" s="285"/>
      <c r="H4" s="285"/>
      <c r="I4" s="285"/>
    </row>
    <row r="5" spans="1:9" ht="15.75" x14ac:dyDescent="0.25">
      <c r="A5" s="284" t="s">
        <v>631</v>
      </c>
      <c r="B5" s="284"/>
      <c r="C5" s="286"/>
      <c r="D5" s="286"/>
      <c r="E5" s="286"/>
      <c r="F5" s="286"/>
      <c r="G5" s="286"/>
      <c r="H5" s="286"/>
      <c r="I5" s="286"/>
    </row>
    <row r="6" spans="1:9" ht="15.75" x14ac:dyDescent="0.25">
      <c r="A6" s="284" t="s">
        <v>632</v>
      </c>
      <c r="B6" s="284"/>
      <c r="C6" s="285"/>
      <c r="D6" s="285"/>
      <c r="E6" s="285"/>
      <c r="F6" s="285"/>
      <c r="G6" s="285"/>
      <c r="H6" s="285"/>
      <c r="I6" s="285"/>
    </row>
    <row r="7" spans="1:9" ht="15.75" x14ac:dyDescent="0.25">
      <c r="A7" s="266"/>
      <c r="B7" s="266"/>
      <c r="C7" s="266"/>
      <c r="D7" s="266"/>
    </row>
    <row r="8" spans="1:9" ht="15.75" x14ac:dyDescent="0.25">
      <c r="A8" s="266"/>
      <c r="C8" s="268" t="s">
        <v>633</v>
      </c>
      <c r="D8" s="270" t="s">
        <v>634</v>
      </c>
    </row>
    <row r="9" spans="1:9" ht="15.75" x14ac:dyDescent="0.25">
      <c r="A9" s="266"/>
      <c r="C9" s="269"/>
      <c r="D9" s="270" t="s">
        <v>635</v>
      </c>
    </row>
    <row r="10" spans="1:9" ht="15.75" x14ac:dyDescent="0.25">
      <c r="A10" s="266"/>
      <c r="C10" s="269"/>
      <c r="D10" s="270" t="s">
        <v>636</v>
      </c>
    </row>
    <row r="11" spans="1:9" ht="15.75" x14ac:dyDescent="0.25">
      <c r="A11" s="266"/>
      <c r="B11" s="266"/>
      <c r="C11" s="266"/>
      <c r="D11" s="266"/>
    </row>
    <row r="12" spans="1:9" ht="15.75" x14ac:dyDescent="0.25">
      <c r="A12" s="267"/>
      <c r="B12" s="266"/>
      <c r="C12" s="266"/>
      <c r="D12" s="266"/>
    </row>
    <row r="13" spans="1:9" ht="49.5" customHeight="1" x14ac:dyDescent="0.25">
      <c r="A13" s="280" t="s">
        <v>637</v>
      </c>
      <c r="B13" s="280"/>
      <c r="C13" s="280"/>
      <c r="D13" s="280"/>
      <c r="E13" s="280"/>
      <c r="F13" s="280"/>
      <c r="G13" s="280"/>
      <c r="H13" s="280"/>
      <c r="I13" s="280"/>
    </row>
    <row r="14" spans="1:9" ht="15.75" x14ac:dyDescent="0.25">
      <c r="A14" s="281" t="s">
        <v>638</v>
      </c>
      <c r="B14" s="281"/>
      <c r="C14" s="281"/>
      <c r="D14" s="281"/>
      <c r="E14" s="281"/>
      <c r="F14" s="281"/>
      <c r="G14" s="281"/>
      <c r="H14" s="281"/>
      <c r="I14" s="281"/>
    </row>
    <row r="15" spans="1:9" ht="15.75" x14ac:dyDescent="0.25">
      <c r="A15" s="272" t="s">
        <v>639</v>
      </c>
      <c r="B15" s="273"/>
      <c r="C15" s="273"/>
      <c r="D15" s="273"/>
      <c r="E15" s="273"/>
      <c r="F15" s="273"/>
      <c r="G15" s="274"/>
      <c r="H15" s="275">
        <f>'Livadarska i Trnavska ul.'!F4</f>
        <v>0</v>
      </c>
      <c r="I15" s="276"/>
    </row>
    <row r="16" spans="1:9" ht="20.25" customHeight="1" x14ac:dyDescent="0.25">
      <c r="A16" s="272" t="s">
        <v>640</v>
      </c>
      <c r="B16" s="273"/>
      <c r="C16" s="273"/>
      <c r="D16" s="273"/>
      <c r="E16" s="273"/>
      <c r="F16" s="273"/>
      <c r="G16" s="274"/>
      <c r="H16" s="275">
        <f>H15*0.25</f>
        <v>0</v>
      </c>
      <c r="I16" s="276"/>
    </row>
    <row r="17" spans="1:9" ht="21.75" customHeight="1" x14ac:dyDescent="0.25">
      <c r="A17" s="272" t="s">
        <v>641</v>
      </c>
      <c r="B17" s="273"/>
      <c r="C17" s="273"/>
      <c r="D17" s="273"/>
      <c r="E17" s="273"/>
      <c r="F17" s="273"/>
      <c r="G17" s="274"/>
      <c r="H17" s="275">
        <f>H15+H16</f>
        <v>0</v>
      </c>
      <c r="I17" s="276"/>
    </row>
    <row r="18" spans="1:9" ht="44.25" customHeight="1" x14ac:dyDescent="0.25">
      <c r="A18" s="280" t="s">
        <v>642</v>
      </c>
      <c r="B18" s="280"/>
      <c r="C18" s="280"/>
      <c r="D18" s="280"/>
      <c r="E18" s="280"/>
      <c r="F18" s="280"/>
      <c r="G18" s="280"/>
      <c r="H18" s="280"/>
      <c r="I18" s="280"/>
    </row>
    <row r="19" spans="1:9" ht="22.5" customHeight="1" x14ac:dyDescent="0.25">
      <c r="A19" s="281" t="s">
        <v>638</v>
      </c>
      <c r="B19" s="281"/>
      <c r="C19" s="281"/>
      <c r="D19" s="281"/>
      <c r="E19" s="281"/>
      <c r="F19" s="281"/>
      <c r="G19" s="281"/>
      <c r="H19" s="281"/>
      <c r="I19" s="281"/>
    </row>
    <row r="20" spans="1:9" ht="21.75" customHeight="1" x14ac:dyDescent="0.25">
      <c r="A20" s="277" t="s">
        <v>639</v>
      </c>
      <c r="B20" s="277"/>
      <c r="C20" s="277"/>
      <c r="D20" s="277"/>
      <c r="E20" s="277"/>
      <c r="F20" s="277"/>
      <c r="G20" s="277"/>
      <c r="H20" s="279">
        <f>'Livadarska i Trnavska ul.'!F246</f>
        <v>0</v>
      </c>
      <c r="I20" s="279"/>
    </row>
    <row r="21" spans="1:9" ht="15.75" x14ac:dyDescent="0.25">
      <c r="A21" s="277" t="s">
        <v>640</v>
      </c>
      <c r="B21" s="277"/>
      <c r="C21" s="277"/>
      <c r="D21" s="277"/>
      <c r="E21" s="277"/>
      <c r="F21" s="277"/>
      <c r="G21" s="277"/>
      <c r="H21" s="279">
        <f>H20*0.25</f>
        <v>0</v>
      </c>
      <c r="I21" s="279"/>
    </row>
    <row r="22" spans="1:9" ht="20.25" customHeight="1" x14ac:dyDescent="0.25">
      <c r="A22" s="278" t="s">
        <v>641</v>
      </c>
      <c r="B22" s="278"/>
      <c r="C22" s="278"/>
      <c r="D22" s="278"/>
      <c r="E22" s="278"/>
      <c r="F22" s="278"/>
      <c r="G22" s="278"/>
      <c r="H22" s="282">
        <f>H20+H21</f>
        <v>0</v>
      </c>
      <c r="I22" s="282"/>
    </row>
    <row r="23" spans="1:9" ht="26.25" customHeight="1" x14ac:dyDescent="0.25">
      <c r="A23" s="271"/>
      <c r="B23" s="271"/>
      <c r="C23" s="271"/>
      <c r="D23" s="271"/>
      <c r="E23" s="271"/>
      <c r="F23" s="271"/>
      <c r="G23" s="271"/>
      <c r="H23" s="271"/>
      <c r="I23" s="271"/>
    </row>
    <row r="24" spans="1:9" ht="18.75" customHeight="1" x14ac:dyDescent="0.25">
      <c r="A24" s="271"/>
      <c r="B24" s="271"/>
      <c r="C24" s="271"/>
      <c r="D24" s="271"/>
      <c r="E24" s="271"/>
      <c r="F24" s="271"/>
      <c r="G24" s="271"/>
      <c r="H24" s="271"/>
      <c r="I24" s="271"/>
    </row>
    <row r="25" spans="1:9" ht="22.5" customHeight="1" x14ac:dyDescent="0.25">
      <c r="A25" s="271"/>
      <c r="B25" s="271"/>
      <c r="C25" s="271"/>
      <c r="D25" s="271"/>
      <c r="E25" s="271"/>
      <c r="F25" s="271"/>
      <c r="G25" s="271"/>
      <c r="H25" s="271"/>
      <c r="I25" s="271"/>
    </row>
    <row r="26" spans="1:9" ht="26.25" customHeight="1" x14ac:dyDescent="0.25">
      <c r="A26" s="271"/>
      <c r="B26" s="271"/>
      <c r="C26" s="271"/>
      <c r="D26" s="271"/>
      <c r="E26" s="271"/>
      <c r="F26" s="271"/>
      <c r="G26" s="271"/>
      <c r="H26" s="271"/>
      <c r="I26" s="271"/>
    </row>
    <row r="28" spans="1:9" ht="15.75" customHeight="1" x14ac:dyDescent="0.25">
      <c r="A28" s="283" t="s">
        <v>643</v>
      </c>
      <c r="B28" s="283"/>
      <c r="C28" s="283"/>
      <c r="D28" s="283"/>
      <c r="E28" s="283"/>
      <c r="F28" s="283"/>
      <c r="G28" s="283"/>
      <c r="H28" s="283"/>
      <c r="I28" s="283"/>
    </row>
    <row r="29" spans="1:9" ht="15.75" x14ac:dyDescent="0.25">
      <c r="A29" s="287" t="s">
        <v>644</v>
      </c>
      <c r="B29" s="287"/>
      <c r="C29" s="287"/>
      <c r="D29" s="287"/>
      <c r="E29" s="287"/>
      <c r="F29" s="287"/>
      <c r="G29" s="287"/>
      <c r="H29" s="287"/>
      <c r="I29" s="287"/>
    </row>
    <row r="30" spans="1:9" ht="15.75" x14ac:dyDescent="0.25">
      <c r="A30" s="288" t="s">
        <v>639</v>
      </c>
      <c r="B30" s="288"/>
      <c r="C30" s="288"/>
      <c r="D30" s="288"/>
      <c r="E30" s="288"/>
      <c r="F30" s="288"/>
      <c r="G30" s="288"/>
      <c r="H30" s="289">
        <f>H15+H20</f>
        <v>0</v>
      </c>
      <c r="I30" s="290"/>
    </row>
    <row r="31" spans="1:9" ht="15.75" x14ac:dyDescent="0.25">
      <c r="A31" s="288" t="s">
        <v>640</v>
      </c>
      <c r="B31" s="288"/>
      <c r="C31" s="288"/>
      <c r="D31" s="288"/>
      <c r="E31" s="288"/>
      <c r="F31" s="288"/>
      <c r="G31" s="288"/>
      <c r="H31" s="289">
        <f>H30*0.25</f>
        <v>0</v>
      </c>
      <c r="I31" s="290"/>
    </row>
    <row r="32" spans="1:9" ht="15.75" x14ac:dyDescent="0.25">
      <c r="A32" s="288" t="s">
        <v>641</v>
      </c>
      <c r="B32" s="288"/>
      <c r="C32" s="288"/>
      <c r="D32" s="288"/>
      <c r="E32" s="288"/>
      <c r="F32" s="288"/>
      <c r="G32" s="288"/>
      <c r="H32" s="289">
        <f>H30+H31</f>
        <v>0</v>
      </c>
      <c r="I32" s="290"/>
    </row>
  </sheetData>
  <mergeCells count="36">
    <mergeCell ref="A29:I29"/>
    <mergeCell ref="A30:G30"/>
    <mergeCell ref="A31:G31"/>
    <mergeCell ref="A32:G32"/>
    <mergeCell ref="H30:I30"/>
    <mergeCell ref="H31:I31"/>
    <mergeCell ref="H32:I32"/>
    <mergeCell ref="A28:I28"/>
    <mergeCell ref="A1:B1"/>
    <mergeCell ref="C1:I1"/>
    <mergeCell ref="A2:B2"/>
    <mergeCell ref="C2:I2"/>
    <mergeCell ref="A14:I14"/>
    <mergeCell ref="H15:I15"/>
    <mergeCell ref="A3:B3"/>
    <mergeCell ref="C3:I3"/>
    <mergeCell ref="A4:B4"/>
    <mergeCell ref="C4:I4"/>
    <mergeCell ref="A5:B5"/>
    <mergeCell ref="C5:I5"/>
    <mergeCell ref="A6:B6"/>
    <mergeCell ref="C6:I6"/>
    <mergeCell ref="A13:I13"/>
    <mergeCell ref="A15:G15"/>
    <mergeCell ref="A16:G16"/>
    <mergeCell ref="H16:I16"/>
    <mergeCell ref="A21:G21"/>
    <mergeCell ref="A22:G22"/>
    <mergeCell ref="H20:I20"/>
    <mergeCell ref="A17:G17"/>
    <mergeCell ref="H17:I17"/>
    <mergeCell ref="A18:I18"/>
    <mergeCell ref="A19:I19"/>
    <mergeCell ref="A20:G20"/>
    <mergeCell ref="H21:I21"/>
    <mergeCell ref="H22:I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64D0E-F8E9-443D-BDE5-C9374172EC71}">
  <sheetPr>
    <pageSetUpPr fitToPage="1"/>
  </sheetPr>
  <dimension ref="A1:F392"/>
  <sheetViews>
    <sheetView tabSelected="1" topLeftCell="A385" zoomScaleNormal="100" zoomScaleSheetLayoutView="100" workbookViewId="0">
      <selection activeCell="B311" sqref="B311"/>
    </sheetView>
  </sheetViews>
  <sheetFormatPr defaultRowHeight="15" x14ac:dyDescent="0.25"/>
  <cols>
    <col min="1" max="1" width="12.140625" style="7" customWidth="1"/>
    <col min="2" max="2" width="65.28515625" customWidth="1"/>
    <col min="3" max="3" width="8.85546875" style="50" customWidth="1"/>
    <col min="4" max="4" width="8.42578125" style="51" customWidth="1"/>
    <col min="5" max="5" width="9.42578125" style="19" customWidth="1"/>
    <col min="6" max="6" width="30.140625" style="104" customWidth="1"/>
  </cols>
  <sheetData>
    <row r="1" spans="1:6" ht="26.25" x14ac:dyDescent="0.25">
      <c r="A1" s="28" t="s">
        <v>0</v>
      </c>
      <c r="B1" s="29" t="s">
        <v>1</v>
      </c>
      <c r="C1" s="29" t="s">
        <v>2</v>
      </c>
      <c r="D1" s="30" t="s">
        <v>3</v>
      </c>
      <c r="E1" s="135" t="s">
        <v>4</v>
      </c>
      <c r="F1" s="95" t="s">
        <v>132</v>
      </c>
    </row>
    <row r="2" spans="1:6" ht="33" customHeight="1" x14ac:dyDescent="0.25">
      <c r="A2" s="302" t="s">
        <v>511</v>
      </c>
      <c r="B2" s="303"/>
      <c r="C2" s="303"/>
      <c r="D2" s="303"/>
      <c r="E2" s="304"/>
      <c r="F2" s="305"/>
    </row>
    <row r="3" spans="1:6" ht="18" x14ac:dyDescent="0.25">
      <c r="A3" s="76" t="s">
        <v>481</v>
      </c>
      <c r="B3" s="75" t="s">
        <v>482</v>
      </c>
      <c r="C3" s="74"/>
      <c r="D3" s="106"/>
      <c r="E3" s="136"/>
      <c r="F3" s="96">
        <f>F4+F246</f>
        <v>0</v>
      </c>
    </row>
    <row r="4" spans="1:6" ht="45" customHeight="1" x14ac:dyDescent="0.25">
      <c r="A4" s="59" t="s">
        <v>178</v>
      </c>
      <c r="B4" s="60" t="s">
        <v>261</v>
      </c>
      <c r="C4" s="18"/>
      <c r="D4" s="107"/>
      <c r="E4" s="137"/>
      <c r="F4" s="97">
        <f>F5+F134</f>
        <v>0</v>
      </c>
    </row>
    <row r="5" spans="1:6" ht="16.5" customHeight="1" x14ac:dyDescent="0.25">
      <c r="A5" s="37" t="s">
        <v>254</v>
      </c>
      <c r="B5" s="38" t="s">
        <v>483</v>
      </c>
      <c r="C5" s="20"/>
      <c r="D5" s="108"/>
      <c r="E5" s="138"/>
      <c r="F5" s="63">
        <f>F6+F97</f>
        <v>0</v>
      </c>
    </row>
    <row r="6" spans="1:6" x14ac:dyDescent="0.25">
      <c r="A6" s="64" t="s">
        <v>255</v>
      </c>
      <c r="B6" s="77" t="s">
        <v>179</v>
      </c>
      <c r="C6" s="61"/>
      <c r="D6" s="109"/>
      <c r="E6" s="139"/>
      <c r="F6" s="63">
        <f>F7+F12+F24+F28+F35+F65</f>
        <v>0</v>
      </c>
    </row>
    <row r="7" spans="1:6" x14ac:dyDescent="0.25">
      <c r="A7" s="65" t="s">
        <v>256</v>
      </c>
      <c r="B7" s="5" t="s">
        <v>5</v>
      </c>
      <c r="C7" s="4"/>
      <c r="D7" s="110"/>
      <c r="E7" s="140"/>
      <c r="F7" s="33">
        <f>SUM(F8:F11)</f>
        <v>0</v>
      </c>
    </row>
    <row r="8" spans="1:6" ht="95.25" customHeight="1" x14ac:dyDescent="0.25">
      <c r="A8" s="31" t="s">
        <v>262</v>
      </c>
      <c r="B8" s="9" t="s">
        <v>7</v>
      </c>
      <c r="C8" s="1" t="s">
        <v>133</v>
      </c>
      <c r="D8" s="111">
        <v>670</v>
      </c>
      <c r="E8" s="141"/>
      <c r="F8" s="98">
        <f t="shared" ref="F8:F11" si="0">D8*ROUND(E8,2)</f>
        <v>0</v>
      </c>
    </row>
    <row r="9" spans="1:6" ht="32.25" customHeight="1" x14ac:dyDescent="0.25">
      <c r="A9" s="31" t="s">
        <v>263</v>
      </c>
      <c r="B9" s="9" t="s">
        <v>8</v>
      </c>
      <c r="C9" s="1" t="s">
        <v>134</v>
      </c>
      <c r="D9" s="111">
        <v>10</v>
      </c>
      <c r="E9" s="141"/>
      <c r="F9" s="98">
        <f t="shared" si="0"/>
        <v>0</v>
      </c>
    </row>
    <row r="10" spans="1:6" ht="84.75" customHeight="1" x14ac:dyDescent="0.25">
      <c r="A10" s="31" t="s">
        <v>264</v>
      </c>
      <c r="B10" s="9" t="s">
        <v>10</v>
      </c>
      <c r="C10" s="1" t="s">
        <v>135</v>
      </c>
      <c r="D10" s="111">
        <v>13</v>
      </c>
      <c r="E10" s="141"/>
      <c r="F10" s="98">
        <f t="shared" si="0"/>
        <v>0</v>
      </c>
    </row>
    <row r="11" spans="1:6" ht="86.25" customHeight="1" x14ac:dyDescent="0.25">
      <c r="A11" s="31" t="s">
        <v>265</v>
      </c>
      <c r="B11" s="9" t="s">
        <v>11</v>
      </c>
      <c r="C11" s="1" t="s">
        <v>6</v>
      </c>
      <c r="D11" s="111">
        <v>1</v>
      </c>
      <c r="E11" s="141"/>
      <c r="F11" s="98">
        <f t="shared" si="0"/>
        <v>0</v>
      </c>
    </row>
    <row r="12" spans="1:6" x14ac:dyDescent="0.25">
      <c r="A12" s="65" t="s">
        <v>136</v>
      </c>
      <c r="B12" s="6" t="s">
        <v>12</v>
      </c>
      <c r="C12" s="4"/>
      <c r="D12" s="110"/>
      <c r="E12" s="140"/>
      <c r="F12" s="33">
        <f>SUM(F14:F23)</f>
        <v>0</v>
      </c>
    </row>
    <row r="13" spans="1:6" ht="69.75" customHeight="1" x14ac:dyDescent="0.25">
      <c r="A13" s="32" t="s">
        <v>270</v>
      </c>
      <c r="B13" s="9" t="s">
        <v>224</v>
      </c>
      <c r="C13" s="175"/>
      <c r="D13" s="176"/>
      <c r="E13" s="176"/>
      <c r="F13" s="177"/>
    </row>
    <row r="14" spans="1:6" ht="15" customHeight="1" x14ac:dyDescent="0.25">
      <c r="A14" s="32" t="s">
        <v>272</v>
      </c>
      <c r="B14" s="9" t="s">
        <v>13</v>
      </c>
      <c r="C14" s="1" t="s">
        <v>135</v>
      </c>
      <c r="D14" s="111">
        <v>945</v>
      </c>
      <c r="E14" s="141"/>
      <c r="F14" s="98">
        <f t="shared" ref="F14:F23" si="1">D14*ROUND(E14,2)</f>
        <v>0</v>
      </c>
    </row>
    <row r="15" spans="1:6" ht="18.75" customHeight="1" x14ac:dyDescent="0.25">
      <c r="A15" s="32" t="s">
        <v>273</v>
      </c>
      <c r="B15" s="9" t="s">
        <v>14</v>
      </c>
      <c r="C15" s="1" t="s">
        <v>135</v>
      </c>
      <c r="D15" s="111">
        <v>122</v>
      </c>
      <c r="E15" s="141"/>
      <c r="F15" s="98">
        <f t="shared" si="1"/>
        <v>0</v>
      </c>
    </row>
    <row r="16" spans="1:6" ht="16.5" customHeight="1" x14ac:dyDescent="0.25">
      <c r="A16" s="32" t="s">
        <v>271</v>
      </c>
      <c r="B16" s="9" t="s">
        <v>15</v>
      </c>
      <c r="C16" s="1" t="s">
        <v>134</v>
      </c>
      <c r="D16" s="111">
        <v>670</v>
      </c>
      <c r="E16" s="141"/>
      <c r="F16" s="98">
        <f t="shared" si="1"/>
        <v>0</v>
      </c>
    </row>
    <row r="17" spans="1:6" ht="78" customHeight="1" x14ac:dyDescent="0.25">
      <c r="A17" s="32" t="s">
        <v>274</v>
      </c>
      <c r="B17" s="9" t="s">
        <v>16</v>
      </c>
      <c r="C17" s="1" t="s">
        <v>135</v>
      </c>
      <c r="D17" s="111">
        <v>3</v>
      </c>
      <c r="E17" s="141"/>
      <c r="F17" s="98">
        <f t="shared" si="1"/>
        <v>0</v>
      </c>
    </row>
    <row r="18" spans="1:6" ht="27" customHeight="1" x14ac:dyDescent="0.25">
      <c r="A18" s="32" t="s">
        <v>275</v>
      </c>
      <c r="B18" s="9" t="s">
        <v>17</v>
      </c>
      <c r="C18" s="1" t="s">
        <v>135</v>
      </c>
      <c r="D18" s="111">
        <v>74</v>
      </c>
      <c r="E18" s="141"/>
      <c r="F18" s="98">
        <f t="shared" si="1"/>
        <v>0</v>
      </c>
    </row>
    <row r="19" spans="1:6" ht="29.25" customHeight="1" x14ac:dyDescent="0.25">
      <c r="A19" s="32" t="s">
        <v>276</v>
      </c>
      <c r="B19" s="9" t="s">
        <v>18</v>
      </c>
      <c r="C19" s="1" t="s">
        <v>135</v>
      </c>
      <c r="D19" s="111">
        <v>185</v>
      </c>
      <c r="E19" s="141"/>
      <c r="F19" s="98">
        <f t="shared" si="1"/>
        <v>0</v>
      </c>
    </row>
    <row r="20" spans="1:6" s="228" customFormat="1" ht="135" customHeight="1" x14ac:dyDescent="0.25">
      <c r="A20" s="32" t="s">
        <v>277</v>
      </c>
      <c r="B20" s="2" t="s">
        <v>176</v>
      </c>
      <c r="C20" s="1" t="s">
        <v>135</v>
      </c>
      <c r="D20" s="111">
        <v>551</v>
      </c>
      <c r="E20" s="141"/>
      <c r="F20" s="98">
        <f t="shared" si="1"/>
        <v>0</v>
      </c>
    </row>
    <row r="21" spans="1:6" ht="54.75" customHeight="1" x14ac:dyDescent="0.25">
      <c r="A21" s="32" t="s">
        <v>278</v>
      </c>
      <c r="B21" s="9" t="s">
        <v>20</v>
      </c>
      <c r="C21" s="1" t="s">
        <v>135</v>
      </c>
      <c r="D21" s="111">
        <v>122</v>
      </c>
      <c r="E21" s="141"/>
      <c r="F21" s="98">
        <f t="shared" si="1"/>
        <v>0</v>
      </c>
    </row>
    <row r="22" spans="1:6" ht="28.5" customHeight="1" x14ac:dyDescent="0.25">
      <c r="A22" s="32" t="s">
        <v>279</v>
      </c>
      <c r="B22" s="9" t="s">
        <v>21</v>
      </c>
      <c r="C22" s="1" t="s">
        <v>135</v>
      </c>
      <c r="D22" s="111">
        <v>2.5</v>
      </c>
      <c r="E22" s="141"/>
      <c r="F22" s="98">
        <f t="shared" si="1"/>
        <v>0</v>
      </c>
    </row>
    <row r="23" spans="1:6" ht="68.25" customHeight="1" x14ac:dyDescent="0.25">
      <c r="A23" s="32" t="s">
        <v>280</v>
      </c>
      <c r="B23" s="11" t="s">
        <v>22</v>
      </c>
      <c r="C23" s="1" t="s">
        <v>135</v>
      </c>
      <c r="D23" s="111">
        <v>32</v>
      </c>
      <c r="E23" s="141"/>
      <c r="F23" s="98">
        <f t="shared" si="1"/>
        <v>0</v>
      </c>
    </row>
    <row r="24" spans="1:6" x14ac:dyDescent="0.25">
      <c r="A24" s="65" t="s">
        <v>266</v>
      </c>
      <c r="B24" s="3" t="s">
        <v>23</v>
      </c>
      <c r="C24" s="4"/>
      <c r="D24" s="110"/>
      <c r="E24" s="140"/>
      <c r="F24" s="33">
        <f>SUM(F25:F27)</f>
        <v>0</v>
      </c>
    </row>
    <row r="25" spans="1:6" ht="21" customHeight="1" x14ac:dyDescent="0.25">
      <c r="A25" s="32" t="s">
        <v>281</v>
      </c>
      <c r="B25" s="9" t="s">
        <v>24</v>
      </c>
      <c r="C25" s="1" t="s">
        <v>134</v>
      </c>
      <c r="D25" s="111">
        <v>39</v>
      </c>
      <c r="E25" s="141"/>
      <c r="F25" s="98">
        <f>D25*ROUND(E25,2)</f>
        <v>0</v>
      </c>
    </row>
    <row r="26" spans="1:6" ht="25.5" x14ac:dyDescent="0.25">
      <c r="A26" s="32" t="s">
        <v>282</v>
      </c>
      <c r="B26" s="9" t="s">
        <v>25</v>
      </c>
      <c r="C26" s="1" t="s">
        <v>134</v>
      </c>
      <c r="D26" s="111">
        <v>7</v>
      </c>
      <c r="E26" s="141"/>
      <c r="F26" s="98">
        <f>D26*ROUND(E26,2)</f>
        <v>0</v>
      </c>
    </row>
    <row r="27" spans="1:6" ht="43.5" customHeight="1" x14ac:dyDescent="0.25">
      <c r="A27" s="32" t="s">
        <v>283</v>
      </c>
      <c r="B27" s="9" t="s">
        <v>26</v>
      </c>
      <c r="C27" s="1" t="s">
        <v>134</v>
      </c>
      <c r="D27" s="111">
        <v>28</v>
      </c>
      <c r="E27" s="141"/>
      <c r="F27" s="98">
        <f>D27*ROUND(E27,2)</f>
        <v>0</v>
      </c>
    </row>
    <row r="28" spans="1:6" x14ac:dyDescent="0.25">
      <c r="A28" s="65" t="s">
        <v>267</v>
      </c>
      <c r="B28" s="3" t="s">
        <v>27</v>
      </c>
      <c r="C28" s="4"/>
      <c r="D28" s="110"/>
      <c r="E28" s="140"/>
      <c r="F28" s="33">
        <f>SUM(F29:F34)</f>
        <v>0</v>
      </c>
    </row>
    <row r="29" spans="1:6" ht="26.25" customHeight="1" x14ac:dyDescent="0.25">
      <c r="A29" s="32" t="s">
        <v>284</v>
      </c>
      <c r="B29" s="9" t="s">
        <v>28</v>
      </c>
      <c r="C29" s="1" t="s">
        <v>135</v>
      </c>
      <c r="D29" s="111">
        <v>1</v>
      </c>
      <c r="E29" s="141"/>
      <c r="F29" s="98">
        <f t="shared" ref="F29:F34" si="2">D29*ROUND(E29,2)</f>
        <v>0</v>
      </c>
    </row>
    <row r="30" spans="1:6" ht="29.25" customHeight="1" x14ac:dyDescent="0.25">
      <c r="A30" s="32" t="s">
        <v>285</v>
      </c>
      <c r="B30" s="9" t="s">
        <v>29</v>
      </c>
      <c r="C30" s="1" t="s">
        <v>135</v>
      </c>
      <c r="D30" s="111">
        <v>3.5</v>
      </c>
      <c r="E30" s="141"/>
      <c r="F30" s="98">
        <f t="shared" si="2"/>
        <v>0</v>
      </c>
    </row>
    <row r="31" spans="1:6" ht="28.5" customHeight="1" x14ac:dyDescent="0.25">
      <c r="A31" s="32" t="s">
        <v>286</v>
      </c>
      <c r="B31" s="9" t="s">
        <v>30</v>
      </c>
      <c r="C31" s="1" t="s">
        <v>135</v>
      </c>
      <c r="D31" s="111">
        <v>0.9</v>
      </c>
      <c r="E31" s="141"/>
      <c r="F31" s="98">
        <f t="shared" si="2"/>
        <v>0</v>
      </c>
    </row>
    <row r="32" spans="1:6" ht="38.25" customHeight="1" x14ac:dyDescent="0.25">
      <c r="A32" s="32" t="s">
        <v>287</v>
      </c>
      <c r="B32" s="9" t="s">
        <v>31</v>
      </c>
      <c r="C32" s="1" t="s">
        <v>135</v>
      </c>
      <c r="D32" s="111">
        <v>4</v>
      </c>
      <c r="E32" s="141"/>
      <c r="F32" s="98">
        <f t="shared" si="2"/>
        <v>0</v>
      </c>
    </row>
    <row r="33" spans="1:6" ht="27" customHeight="1" x14ac:dyDescent="0.25">
      <c r="A33" s="32" t="s">
        <v>288</v>
      </c>
      <c r="B33" s="9" t="s">
        <v>32</v>
      </c>
      <c r="C33" s="1" t="s">
        <v>33</v>
      </c>
      <c r="D33" s="111">
        <v>412</v>
      </c>
      <c r="E33" s="141"/>
      <c r="F33" s="98">
        <f t="shared" si="2"/>
        <v>0</v>
      </c>
    </row>
    <row r="34" spans="1:6" ht="30" customHeight="1" x14ac:dyDescent="0.25">
      <c r="A34" s="32" t="s">
        <v>289</v>
      </c>
      <c r="B34" s="9" t="s">
        <v>34</v>
      </c>
      <c r="C34" s="1" t="s">
        <v>33</v>
      </c>
      <c r="D34" s="111">
        <v>224</v>
      </c>
      <c r="E34" s="141"/>
      <c r="F34" s="98">
        <f t="shared" si="2"/>
        <v>0</v>
      </c>
    </row>
    <row r="35" spans="1:6" x14ac:dyDescent="0.25">
      <c r="A35" s="65" t="s">
        <v>268</v>
      </c>
      <c r="B35" s="3" t="s">
        <v>35</v>
      </c>
      <c r="C35" s="4"/>
      <c r="D35" s="110"/>
      <c r="E35" s="140"/>
      <c r="F35" s="33">
        <f>SUM(F36:F64)</f>
        <v>0</v>
      </c>
    </row>
    <row r="36" spans="1:6" ht="50.25" customHeight="1" x14ac:dyDescent="0.25">
      <c r="A36" s="32" t="s">
        <v>290</v>
      </c>
      <c r="B36" s="2" t="s">
        <v>36</v>
      </c>
      <c r="C36" s="1" t="s">
        <v>37</v>
      </c>
      <c r="D36" s="111">
        <v>670</v>
      </c>
      <c r="E36" s="141"/>
      <c r="F36" s="98">
        <f t="shared" ref="F36:F45" si="3">D36*ROUND(E36,2)</f>
        <v>0</v>
      </c>
    </row>
    <row r="37" spans="1:6" ht="15" customHeight="1" x14ac:dyDescent="0.25">
      <c r="A37" s="32" t="s">
        <v>291</v>
      </c>
      <c r="B37" s="2" t="s">
        <v>38</v>
      </c>
      <c r="C37" s="1" t="s">
        <v>9</v>
      </c>
      <c r="D37" s="112">
        <v>2</v>
      </c>
      <c r="E37" s="141"/>
      <c r="F37" s="98">
        <f t="shared" si="3"/>
        <v>0</v>
      </c>
    </row>
    <row r="38" spans="1:6" ht="15" customHeight="1" x14ac:dyDescent="0.25">
      <c r="A38" s="32" t="s">
        <v>292</v>
      </c>
      <c r="B38" s="2" t="s">
        <v>39</v>
      </c>
      <c r="C38" s="1" t="s">
        <v>9</v>
      </c>
      <c r="D38" s="112">
        <v>6</v>
      </c>
      <c r="E38" s="141"/>
      <c r="F38" s="98">
        <f t="shared" si="3"/>
        <v>0</v>
      </c>
    </row>
    <row r="39" spans="1:6" ht="30.75" customHeight="1" x14ac:dyDescent="0.25">
      <c r="A39" s="32" t="s">
        <v>293</v>
      </c>
      <c r="B39" s="2" t="s">
        <v>225</v>
      </c>
      <c r="C39" s="1" t="s">
        <v>9</v>
      </c>
      <c r="D39" s="112">
        <v>6</v>
      </c>
      <c r="E39" s="141"/>
      <c r="F39" s="98">
        <f t="shared" si="3"/>
        <v>0</v>
      </c>
    </row>
    <row r="40" spans="1:6" ht="15.75" customHeight="1" x14ac:dyDescent="0.25">
      <c r="A40" s="32" t="s">
        <v>294</v>
      </c>
      <c r="B40" s="2" t="s">
        <v>40</v>
      </c>
      <c r="C40" s="1" t="s">
        <v>9</v>
      </c>
      <c r="D40" s="112">
        <v>6</v>
      </c>
      <c r="E40" s="141"/>
      <c r="F40" s="98">
        <f t="shared" si="3"/>
        <v>0</v>
      </c>
    </row>
    <row r="41" spans="1:6" ht="25.5" x14ac:dyDescent="0.25">
      <c r="A41" s="32" t="s">
        <v>295</v>
      </c>
      <c r="B41" s="2" t="s">
        <v>41</v>
      </c>
      <c r="C41" s="1" t="s">
        <v>9</v>
      </c>
      <c r="D41" s="112">
        <v>4</v>
      </c>
      <c r="E41" s="141"/>
      <c r="F41" s="98">
        <f t="shared" si="3"/>
        <v>0</v>
      </c>
    </row>
    <row r="42" spans="1:6" x14ac:dyDescent="0.25">
      <c r="A42" s="32" t="s">
        <v>296</v>
      </c>
      <c r="B42" s="2" t="s">
        <v>42</v>
      </c>
      <c r="C42" s="1" t="s">
        <v>9</v>
      </c>
      <c r="D42" s="112">
        <v>1</v>
      </c>
      <c r="E42" s="141"/>
      <c r="F42" s="98">
        <f t="shared" si="3"/>
        <v>0</v>
      </c>
    </row>
    <row r="43" spans="1:6" x14ac:dyDescent="0.25">
      <c r="A43" s="32" t="s">
        <v>297</v>
      </c>
      <c r="B43" s="2" t="s">
        <v>43</v>
      </c>
      <c r="C43" s="1" t="s">
        <v>9</v>
      </c>
      <c r="D43" s="112">
        <v>4</v>
      </c>
      <c r="E43" s="141"/>
      <c r="F43" s="98">
        <f t="shared" si="3"/>
        <v>0</v>
      </c>
    </row>
    <row r="44" spans="1:6" x14ac:dyDescent="0.25">
      <c r="A44" s="32" t="s">
        <v>298</v>
      </c>
      <c r="B44" s="2" t="s">
        <v>44</v>
      </c>
      <c r="C44" s="1" t="s">
        <v>9</v>
      </c>
      <c r="D44" s="112">
        <v>15</v>
      </c>
      <c r="E44" s="141"/>
      <c r="F44" s="98">
        <f t="shared" si="3"/>
        <v>0</v>
      </c>
    </row>
    <row r="45" spans="1:6" ht="17.25" customHeight="1" x14ac:dyDescent="0.25">
      <c r="A45" s="32" t="s">
        <v>299</v>
      </c>
      <c r="B45" s="2" t="s">
        <v>45</v>
      </c>
      <c r="C45" s="1" t="s">
        <v>9</v>
      </c>
      <c r="D45" s="112">
        <v>55</v>
      </c>
      <c r="E45" s="141"/>
      <c r="F45" s="98">
        <f t="shared" si="3"/>
        <v>0</v>
      </c>
    </row>
    <row r="46" spans="1:6" ht="80.25" customHeight="1" x14ac:dyDescent="0.25">
      <c r="A46" s="32" t="s">
        <v>300</v>
      </c>
      <c r="B46" s="9" t="s">
        <v>226</v>
      </c>
      <c r="C46" s="178"/>
      <c r="D46" s="179"/>
      <c r="E46" s="180"/>
      <c r="F46" s="177"/>
    </row>
    <row r="47" spans="1:6" x14ac:dyDescent="0.25">
      <c r="A47" s="32" t="s">
        <v>301</v>
      </c>
      <c r="B47" s="21" t="s">
        <v>227</v>
      </c>
      <c r="C47" s="1" t="s">
        <v>9</v>
      </c>
      <c r="D47" s="112">
        <v>1</v>
      </c>
      <c r="E47" s="141"/>
      <c r="F47" s="98">
        <f>D47*ROUND(E47,2)</f>
        <v>0</v>
      </c>
    </row>
    <row r="48" spans="1:6" x14ac:dyDescent="0.25">
      <c r="A48" s="32" t="s">
        <v>302</v>
      </c>
      <c r="B48" s="2" t="s">
        <v>228</v>
      </c>
      <c r="C48" s="1" t="s">
        <v>9</v>
      </c>
      <c r="D48" s="112">
        <v>1</v>
      </c>
      <c r="E48" s="141"/>
      <c r="F48" s="98">
        <f>D48*ROUND(E48,2)</f>
        <v>0</v>
      </c>
    </row>
    <row r="49" spans="1:6" x14ac:dyDescent="0.25">
      <c r="A49" s="32" t="s">
        <v>303</v>
      </c>
      <c r="B49" s="2" t="s">
        <v>229</v>
      </c>
      <c r="C49" s="1" t="s">
        <v>9</v>
      </c>
      <c r="D49" s="112">
        <v>1</v>
      </c>
      <c r="E49" s="141"/>
      <c r="F49" s="98">
        <f>D49*ROUND(E49,2)</f>
        <v>0</v>
      </c>
    </row>
    <row r="50" spans="1:6" ht="29.25" customHeight="1" x14ac:dyDescent="0.25">
      <c r="A50" s="32" t="s">
        <v>304</v>
      </c>
      <c r="B50" s="9" t="s">
        <v>46</v>
      </c>
      <c r="C50" s="178"/>
      <c r="D50" s="179"/>
      <c r="E50" s="180"/>
      <c r="F50" s="177"/>
    </row>
    <row r="51" spans="1:6" ht="120" customHeight="1" x14ac:dyDescent="0.25">
      <c r="A51" s="32" t="s">
        <v>305</v>
      </c>
      <c r="B51" s="2" t="s">
        <v>230</v>
      </c>
      <c r="C51" s="1" t="s">
        <v>6</v>
      </c>
      <c r="D51" s="111">
        <v>4</v>
      </c>
      <c r="E51" s="141"/>
      <c r="F51" s="98">
        <f>D51*ROUND(E51,2)</f>
        <v>0</v>
      </c>
    </row>
    <row r="52" spans="1:6" ht="103.5" customHeight="1" x14ac:dyDescent="0.25">
      <c r="A52" s="32" t="s">
        <v>306</v>
      </c>
      <c r="B52" s="2" t="s">
        <v>231</v>
      </c>
      <c r="C52" s="1" t="s">
        <v>6</v>
      </c>
      <c r="D52" s="111">
        <v>1</v>
      </c>
      <c r="E52" s="141"/>
      <c r="F52" s="98">
        <f>D52*ROUND(E52,2)</f>
        <v>0</v>
      </c>
    </row>
    <row r="53" spans="1:6" ht="28.5" customHeight="1" x14ac:dyDescent="0.25">
      <c r="A53" s="32" t="s">
        <v>307</v>
      </c>
      <c r="B53" s="9" t="s">
        <v>47</v>
      </c>
      <c r="C53" s="178"/>
      <c r="D53" s="179"/>
      <c r="E53" s="180"/>
      <c r="F53" s="177"/>
    </row>
    <row r="54" spans="1:6" ht="103.5" customHeight="1" x14ac:dyDescent="0.25">
      <c r="A54" s="32" t="s">
        <v>308</v>
      </c>
      <c r="B54" s="2" t="s">
        <v>48</v>
      </c>
      <c r="C54" s="1" t="s">
        <v>6</v>
      </c>
      <c r="D54" s="111">
        <v>2</v>
      </c>
      <c r="E54" s="141"/>
      <c r="F54" s="98">
        <f>D54*ROUND(E54,2)</f>
        <v>0</v>
      </c>
    </row>
    <row r="55" spans="1:6" ht="105.75" customHeight="1" x14ac:dyDescent="0.25">
      <c r="A55" s="32" t="s">
        <v>309</v>
      </c>
      <c r="B55" s="2" t="s">
        <v>49</v>
      </c>
      <c r="C55" s="1" t="s">
        <v>6</v>
      </c>
      <c r="D55" s="111">
        <v>1</v>
      </c>
      <c r="E55" s="141"/>
      <c r="F55" s="98">
        <f>D55*ROUND(E55,2)</f>
        <v>0</v>
      </c>
    </row>
    <row r="56" spans="1:6" ht="39.75" customHeight="1" x14ac:dyDescent="0.25">
      <c r="A56" s="32" t="s">
        <v>310</v>
      </c>
      <c r="B56" s="9" t="s">
        <v>50</v>
      </c>
      <c r="C56" s="178"/>
      <c r="D56" s="179"/>
      <c r="E56" s="180"/>
      <c r="F56" s="177"/>
    </row>
    <row r="57" spans="1:6" ht="133.5" customHeight="1" x14ac:dyDescent="0.25">
      <c r="A57" s="32" t="s">
        <v>311</v>
      </c>
      <c r="B57" s="21" t="s">
        <v>232</v>
      </c>
      <c r="C57" s="1" t="s">
        <v>6</v>
      </c>
      <c r="D57" s="111">
        <v>1</v>
      </c>
      <c r="E57" s="141"/>
      <c r="F57" s="98">
        <f>D57*ROUND(E57,2)</f>
        <v>0</v>
      </c>
    </row>
    <row r="58" spans="1:6" ht="118.5" customHeight="1" x14ac:dyDescent="0.25">
      <c r="A58" s="32" t="s">
        <v>312</v>
      </c>
      <c r="B58" s="73" t="s">
        <v>235</v>
      </c>
      <c r="C58" s="1" t="s">
        <v>6</v>
      </c>
      <c r="D58" s="111">
        <v>1</v>
      </c>
      <c r="E58" s="141"/>
      <c r="F58" s="98">
        <f>D58*ROUND(E58,2)</f>
        <v>0</v>
      </c>
    </row>
    <row r="59" spans="1:6" ht="75.75" customHeight="1" x14ac:dyDescent="0.25">
      <c r="A59" s="32" t="s">
        <v>313</v>
      </c>
      <c r="B59" s="9" t="s">
        <v>233</v>
      </c>
      <c r="C59" s="1" t="s">
        <v>9</v>
      </c>
      <c r="D59" s="112">
        <v>7</v>
      </c>
      <c r="E59" s="141"/>
      <c r="F59" s="98">
        <f>D59*ROUND(E59,2)</f>
        <v>0</v>
      </c>
    </row>
    <row r="60" spans="1:6" ht="30" customHeight="1" x14ac:dyDescent="0.25">
      <c r="A60" s="32" t="s">
        <v>314</v>
      </c>
      <c r="B60" s="9" t="s">
        <v>52</v>
      </c>
      <c r="C60" s="178"/>
      <c r="D60" s="179"/>
      <c r="E60" s="180"/>
      <c r="F60" s="177"/>
    </row>
    <row r="61" spans="1:6" x14ac:dyDescent="0.25">
      <c r="A61" s="32" t="s">
        <v>315</v>
      </c>
      <c r="B61" s="9" t="s">
        <v>53</v>
      </c>
      <c r="C61" s="1" t="s">
        <v>37</v>
      </c>
      <c r="D61" s="111">
        <v>20</v>
      </c>
      <c r="E61" s="141"/>
      <c r="F61" s="98">
        <f>D61*ROUND(E61,2)</f>
        <v>0</v>
      </c>
    </row>
    <row r="62" spans="1:6" ht="63.75" customHeight="1" x14ac:dyDescent="0.25">
      <c r="A62" s="32" t="s">
        <v>316</v>
      </c>
      <c r="B62" s="40" t="s">
        <v>234</v>
      </c>
      <c r="C62" s="1" t="s">
        <v>37</v>
      </c>
      <c r="D62" s="111">
        <v>670</v>
      </c>
      <c r="E62" s="141"/>
      <c r="F62" s="98">
        <f>D62*ROUND(E62,2)</f>
        <v>0</v>
      </c>
    </row>
    <row r="63" spans="1:6" ht="42" customHeight="1" x14ac:dyDescent="0.25">
      <c r="A63" s="32" t="s">
        <v>317</v>
      </c>
      <c r="B63" s="9" t="s">
        <v>54</v>
      </c>
      <c r="C63" s="1" t="s">
        <v>37</v>
      </c>
      <c r="D63" s="111">
        <v>670</v>
      </c>
      <c r="E63" s="141"/>
      <c r="F63" s="98">
        <f>D63*ROUND(E63,2)</f>
        <v>0</v>
      </c>
    </row>
    <row r="64" spans="1:6" ht="29.25" customHeight="1" x14ac:dyDescent="0.25">
      <c r="A64" s="32" t="s">
        <v>318</v>
      </c>
      <c r="B64" s="9" t="s">
        <v>55</v>
      </c>
      <c r="C64" s="1" t="s">
        <v>9</v>
      </c>
      <c r="D64" s="112">
        <v>1</v>
      </c>
      <c r="E64" s="141"/>
      <c r="F64" s="98">
        <f>D64*ROUND(E64,2)</f>
        <v>0</v>
      </c>
    </row>
    <row r="65" spans="1:6" x14ac:dyDescent="0.25">
      <c r="A65" s="65" t="s">
        <v>269</v>
      </c>
      <c r="B65" s="3" t="s">
        <v>56</v>
      </c>
      <c r="C65" s="4"/>
      <c r="D65" s="110"/>
      <c r="E65" s="140"/>
      <c r="F65" s="33">
        <f>SUM(F66:F96)</f>
        <v>0</v>
      </c>
    </row>
    <row r="66" spans="1:6" ht="107.25" customHeight="1" x14ac:dyDescent="0.25">
      <c r="A66" s="32" t="s">
        <v>319</v>
      </c>
      <c r="B66" s="9" t="s">
        <v>236</v>
      </c>
      <c r="C66" s="1" t="s">
        <v>6</v>
      </c>
      <c r="D66" s="111">
        <v>2</v>
      </c>
      <c r="E66" s="141"/>
      <c r="F66" s="98">
        <f t="shared" ref="F66:F67" si="4">D66*ROUND(E66,2)</f>
        <v>0</v>
      </c>
    </row>
    <row r="67" spans="1:6" ht="44.25" customHeight="1" x14ac:dyDescent="0.25">
      <c r="A67" s="32" t="s">
        <v>320</v>
      </c>
      <c r="B67" s="2" t="s">
        <v>177</v>
      </c>
      <c r="C67" s="1" t="s">
        <v>134</v>
      </c>
      <c r="D67" s="113">
        <v>127</v>
      </c>
      <c r="E67" s="141"/>
      <c r="F67" s="98">
        <f t="shared" si="4"/>
        <v>0</v>
      </c>
    </row>
    <row r="68" spans="1:6" ht="25.5" x14ac:dyDescent="0.25">
      <c r="A68" s="32" t="s">
        <v>321</v>
      </c>
      <c r="B68" s="2" t="s">
        <v>60</v>
      </c>
      <c r="C68" s="1" t="s">
        <v>135</v>
      </c>
      <c r="D68" s="111">
        <v>4.5</v>
      </c>
      <c r="E68" s="141"/>
      <c r="F68" s="98">
        <f t="shared" ref="F68:F75" si="5">D68*ROUND(E68,2)</f>
        <v>0</v>
      </c>
    </row>
    <row r="69" spans="1:6" ht="25.5" x14ac:dyDescent="0.25">
      <c r="A69" s="32" t="s">
        <v>322</v>
      </c>
      <c r="B69" s="9" t="s">
        <v>61</v>
      </c>
      <c r="C69" s="1" t="s">
        <v>9</v>
      </c>
      <c r="D69" s="112">
        <v>5</v>
      </c>
      <c r="E69" s="141"/>
      <c r="F69" s="98">
        <f t="shared" si="5"/>
        <v>0</v>
      </c>
    </row>
    <row r="70" spans="1:6" ht="25.5" x14ac:dyDescent="0.25">
      <c r="A70" s="32" t="s">
        <v>323</v>
      </c>
      <c r="B70" s="9" t="s">
        <v>62</v>
      </c>
      <c r="C70" s="1" t="s">
        <v>9</v>
      </c>
      <c r="D70" s="112">
        <v>3</v>
      </c>
      <c r="E70" s="141"/>
      <c r="F70" s="98">
        <f t="shared" si="5"/>
        <v>0</v>
      </c>
    </row>
    <row r="71" spans="1:6" ht="25.5" x14ac:dyDescent="0.25">
      <c r="A71" s="32" t="s">
        <v>324</v>
      </c>
      <c r="B71" s="9" t="s">
        <v>63</v>
      </c>
      <c r="C71" s="1" t="s">
        <v>9</v>
      </c>
      <c r="D71" s="112">
        <v>1</v>
      </c>
      <c r="E71" s="141"/>
      <c r="F71" s="98">
        <f t="shared" si="5"/>
        <v>0</v>
      </c>
    </row>
    <row r="72" spans="1:6" ht="79.5" customHeight="1" x14ac:dyDescent="0.25">
      <c r="A72" s="32" t="s">
        <v>325</v>
      </c>
      <c r="B72" s="9" t="s">
        <v>645</v>
      </c>
      <c r="C72" s="1" t="s">
        <v>9</v>
      </c>
      <c r="D72" s="112">
        <v>4</v>
      </c>
      <c r="E72" s="141"/>
      <c r="F72" s="98">
        <f t="shared" si="5"/>
        <v>0</v>
      </c>
    </row>
    <row r="73" spans="1:6" ht="27.75" customHeight="1" x14ac:dyDescent="0.25">
      <c r="A73" s="32" t="s">
        <v>326</v>
      </c>
      <c r="B73" s="9" t="s">
        <v>64</v>
      </c>
      <c r="C73" s="1" t="s">
        <v>9</v>
      </c>
      <c r="D73" s="112">
        <v>8</v>
      </c>
      <c r="E73" s="141"/>
      <c r="F73" s="98">
        <f t="shared" si="5"/>
        <v>0</v>
      </c>
    </row>
    <row r="74" spans="1:6" ht="27.75" customHeight="1" x14ac:dyDescent="0.25">
      <c r="A74" s="32" t="s">
        <v>327</v>
      </c>
      <c r="B74" s="2" t="s">
        <v>65</v>
      </c>
      <c r="C74" s="1" t="s">
        <v>9</v>
      </c>
      <c r="D74" s="112">
        <v>2</v>
      </c>
      <c r="E74" s="141"/>
      <c r="F74" s="98">
        <f t="shared" si="5"/>
        <v>0</v>
      </c>
    </row>
    <row r="75" spans="1:6" ht="43.5" customHeight="1" x14ac:dyDescent="0.25">
      <c r="A75" s="32" t="s">
        <v>328</v>
      </c>
      <c r="B75" s="2" t="s">
        <v>646</v>
      </c>
      <c r="C75" s="1" t="s">
        <v>9</v>
      </c>
      <c r="D75" s="112">
        <v>12</v>
      </c>
      <c r="E75" s="141"/>
      <c r="F75" s="98">
        <f t="shared" si="5"/>
        <v>0</v>
      </c>
    </row>
    <row r="76" spans="1:6" ht="45.75" customHeight="1" x14ac:dyDescent="0.25">
      <c r="A76" s="32" t="s">
        <v>329</v>
      </c>
      <c r="B76" s="2" t="s">
        <v>66</v>
      </c>
      <c r="C76" s="178"/>
      <c r="D76" s="181"/>
      <c r="E76" s="180"/>
      <c r="F76" s="177"/>
    </row>
    <row r="77" spans="1:6" x14ac:dyDescent="0.25">
      <c r="A77" s="32" t="s">
        <v>614</v>
      </c>
      <c r="B77" s="2" t="s">
        <v>67</v>
      </c>
      <c r="C77" s="1" t="s">
        <v>9</v>
      </c>
      <c r="D77" s="112">
        <v>3</v>
      </c>
      <c r="E77" s="141"/>
      <c r="F77" s="98">
        <f>D77*ROUND(E77,2)</f>
        <v>0</v>
      </c>
    </row>
    <row r="78" spans="1:6" ht="44.25" customHeight="1" x14ac:dyDescent="0.25">
      <c r="A78" s="32" t="s">
        <v>330</v>
      </c>
      <c r="B78" s="2" t="s">
        <v>68</v>
      </c>
      <c r="C78" s="178"/>
      <c r="D78" s="179"/>
      <c r="E78" s="180"/>
      <c r="F78" s="177"/>
    </row>
    <row r="79" spans="1:6" x14ac:dyDescent="0.25">
      <c r="A79" s="32" t="s">
        <v>331</v>
      </c>
      <c r="B79" s="9" t="s">
        <v>69</v>
      </c>
      <c r="C79" s="1" t="s">
        <v>9</v>
      </c>
      <c r="D79" s="112">
        <v>3</v>
      </c>
      <c r="E79" s="141"/>
      <c r="F79" s="98">
        <f t="shared" ref="F79:F96" si="6">D79*ROUND(E79,2)</f>
        <v>0</v>
      </c>
    </row>
    <row r="80" spans="1:6" x14ac:dyDescent="0.25">
      <c r="A80" s="32" t="s">
        <v>332</v>
      </c>
      <c r="B80" s="9" t="s">
        <v>70</v>
      </c>
      <c r="C80" s="1" t="s">
        <v>9</v>
      </c>
      <c r="D80" s="112">
        <v>1</v>
      </c>
      <c r="E80" s="141"/>
      <c r="F80" s="98">
        <f t="shared" si="6"/>
        <v>0</v>
      </c>
    </row>
    <row r="81" spans="1:6" x14ac:dyDescent="0.25">
      <c r="A81" s="32" t="s">
        <v>615</v>
      </c>
      <c r="B81" s="9" t="s">
        <v>71</v>
      </c>
      <c r="C81" s="1" t="s">
        <v>9</v>
      </c>
      <c r="D81" s="112">
        <v>1</v>
      </c>
      <c r="E81" s="141"/>
      <c r="F81" s="98">
        <f t="shared" si="6"/>
        <v>0</v>
      </c>
    </row>
    <row r="82" spans="1:6" x14ac:dyDescent="0.25">
      <c r="A82" s="32" t="s">
        <v>616</v>
      </c>
      <c r="B82" s="9" t="s">
        <v>72</v>
      </c>
      <c r="C82" s="1" t="s">
        <v>9</v>
      </c>
      <c r="D82" s="112">
        <v>1</v>
      </c>
      <c r="E82" s="141"/>
      <c r="F82" s="98">
        <f t="shared" si="6"/>
        <v>0</v>
      </c>
    </row>
    <row r="83" spans="1:6" x14ac:dyDescent="0.25">
      <c r="A83" s="32" t="s">
        <v>617</v>
      </c>
      <c r="B83" s="9" t="s">
        <v>73</v>
      </c>
      <c r="C83" s="1" t="s">
        <v>9</v>
      </c>
      <c r="D83" s="112">
        <v>1</v>
      </c>
      <c r="E83" s="141"/>
      <c r="F83" s="98">
        <f t="shared" si="6"/>
        <v>0</v>
      </c>
    </row>
    <row r="84" spans="1:6" x14ac:dyDescent="0.25">
      <c r="A84" s="32" t="s">
        <v>618</v>
      </c>
      <c r="B84" s="9" t="s">
        <v>74</v>
      </c>
      <c r="C84" s="1" t="s">
        <v>9</v>
      </c>
      <c r="D84" s="112">
        <v>4</v>
      </c>
      <c r="E84" s="141"/>
      <c r="F84" s="98">
        <f t="shared" si="6"/>
        <v>0</v>
      </c>
    </row>
    <row r="85" spans="1:6" ht="25.5" x14ac:dyDescent="0.25">
      <c r="A85" s="32" t="s">
        <v>333</v>
      </c>
      <c r="B85" s="9" t="s">
        <v>75</v>
      </c>
      <c r="C85" s="1" t="s">
        <v>37</v>
      </c>
      <c r="D85" s="111">
        <v>670</v>
      </c>
      <c r="E85" s="141"/>
      <c r="F85" s="98">
        <f t="shared" si="6"/>
        <v>0</v>
      </c>
    </row>
    <row r="86" spans="1:6" ht="32.25" customHeight="1" x14ac:dyDescent="0.25">
      <c r="A86" s="32" t="s">
        <v>334</v>
      </c>
      <c r="B86" s="9" t="s">
        <v>76</v>
      </c>
      <c r="C86" s="1" t="s">
        <v>134</v>
      </c>
      <c r="D86" s="111">
        <v>481</v>
      </c>
      <c r="E86" s="141"/>
      <c r="F86" s="98">
        <f t="shared" si="6"/>
        <v>0</v>
      </c>
    </row>
    <row r="87" spans="1:6" ht="41.25" customHeight="1" x14ac:dyDescent="0.25">
      <c r="A87" s="32" t="s">
        <v>335</v>
      </c>
      <c r="B87" s="9" t="s">
        <v>77</v>
      </c>
      <c r="C87" s="1" t="s">
        <v>9</v>
      </c>
      <c r="D87" s="112">
        <v>11</v>
      </c>
      <c r="E87" s="141"/>
      <c r="F87" s="98">
        <f t="shared" si="6"/>
        <v>0</v>
      </c>
    </row>
    <row r="88" spans="1:6" ht="41.25" customHeight="1" x14ac:dyDescent="0.25">
      <c r="A88" s="32" t="s">
        <v>336</v>
      </c>
      <c r="B88" s="9" t="s">
        <v>78</v>
      </c>
      <c r="C88" s="1" t="s">
        <v>9</v>
      </c>
      <c r="D88" s="112">
        <v>7</v>
      </c>
      <c r="E88" s="141"/>
      <c r="F88" s="98">
        <f t="shared" si="6"/>
        <v>0</v>
      </c>
    </row>
    <row r="89" spans="1:6" ht="39.75" customHeight="1" x14ac:dyDescent="0.25">
      <c r="A89" s="32" t="s">
        <v>337</v>
      </c>
      <c r="B89" s="9" t="s">
        <v>79</v>
      </c>
      <c r="C89" s="1" t="s">
        <v>9</v>
      </c>
      <c r="D89" s="112">
        <v>1</v>
      </c>
      <c r="E89" s="141"/>
      <c r="F89" s="98">
        <f t="shared" si="6"/>
        <v>0</v>
      </c>
    </row>
    <row r="90" spans="1:6" ht="30" customHeight="1" x14ac:dyDescent="0.25">
      <c r="A90" s="32" t="s">
        <v>338</v>
      </c>
      <c r="B90" s="9" t="s">
        <v>80</v>
      </c>
      <c r="C90" s="1" t="s">
        <v>9</v>
      </c>
      <c r="D90" s="112">
        <v>2</v>
      </c>
      <c r="E90" s="141"/>
      <c r="F90" s="98">
        <f t="shared" si="6"/>
        <v>0</v>
      </c>
    </row>
    <row r="91" spans="1:6" ht="57" customHeight="1" x14ac:dyDescent="0.25">
      <c r="A91" s="32" t="s">
        <v>339</v>
      </c>
      <c r="B91" s="9" t="s">
        <v>81</v>
      </c>
      <c r="C91" s="1" t="s">
        <v>37</v>
      </c>
      <c r="D91" s="111">
        <v>10</v>
      </c>
      <c r="E91" s="141"/>
      <c r="F91" s="98">
        <f t="shared" si="6"/>
        <v>0</v>
      </c>
    </row>
    <row r="92" spans="1:6" ht="58.5" customHeight="1" x14ac:dyDescent="0.25">
      <c r="A92" s="32" t="s">
        <v>340</v>
      </c>
      <c r="B92" s="9" t="s">
        <v>82</v>
      </c>
      <c r="C92" s="1" t="s">
        <v>37</v>
      </c>
      <c r="D92" s="111">
        <v>50</v>
      </c>
      <c r="E92" s="141"/>
      <c r="F92" s="98">
        <f t="shared" si="6"/>
        <v>0</v>
      </c>
    </row>
    <row r="93" spans="1:6" ht="54" customHeight="1" x14ac:dyDescent="0.25">
      <c r="A93" s="32" t="s">
        <v>341</v>
      </c>
      <c r="B93" s="9" t="s">
        <v>83</v>
      </c>
      <c r="C93" s="1" t="s">
        <v>37</v>
      </c>
      <c r="D93" s="111">
        <v>5</v>
      </c>
      <c r="E93" s="141"/>
      <c r="F93" s="98">
        <f t="shared" si="6"/>
        <v>0</v>
      </c>
    </row>
    <row r="94" spans="1:6" ht="67.5" customHeight="1" x14ac:dyDescent="0.25">
      <c r="A94" s="32" t="s">
        <v>342</v>
      </c>
      <c r="B94" s="9" t="s">
        <v>84</v>
      </c>
      <c r="C94" s="1" t="s">
        <v>9</v>
      </c>
      <c r="D94" s="112">
        <v>29</v>
      </c>
      <c r="E94" s="141"/>
      <c r="F94" s="98">
        <f t="shared" si="6"/>
        <v>0</v>
      </c>
    </row>
    <row r="95" spans="1:6" ht="63.75" customHeight="1" x14ac:dyDescent="0.25">
      <c r="A95" s="32" t="s">
        <v>607</v>
      </c>
      <c r="B95" s="9" t="s">
        <v>237</v>
      </c>
      <c r="C95" s="1" t="s">
        <v>37</v>
      </c>
      <c r="D95" s="111">
        <v>670</v>
      </c>
      <c r="E95" s="141"/>
      <c r="F95" s="98">
        <f t="shared" si="6"/>
        <v>0</v>
      </c>
    </row>
    <row r="96" spans="1:6" ht="51" x14ac:dyDescent="0.25">
      <c r="A96" s="32" t="s">
        <v>343</v>
      </c>
      <c r="B96" s="9" t="s">
        <v>238</v>
      </c>
      <c r="C96" s="1" t="s">
        <v>9</v>
      </c>
      <c r="D96" s="112">
        <v>50</v>
      </c>
      <c r="E96" s="141"/>
      <c r="F96" s="98">
        <f t="shared" si="6"/>
        <v>0</v>
      </c>
    </row>
    <row r="97" spans="1:6" x14ac:dyDescent="0.25">
      <c r="A97" s="66" t="s">
        <v>258</v>
      </c>
      <c r="B97" s="62" t="s">
        <v>86</v>
      </c>
      <c r="C97" s="61"/>
      <c r="D97" s="109"/>
      <c r="E97" s="139"/>
      <c r="F97" s="63">
        <f>F100+F108+F127</f>
        <v>0</v>
      </c>
    </row>
    <row r="98" spans="1:6" ht="15" customHeight="1" x14ac:dyDescent="0.25">
      <c r="A98" s="294" t="s">
        <v>545</v>
      </c>
      <c r="B98" s="295"/>
      <c r="C98" s="295"/>
      <c r="D98" s="295"/>
      <c r="E98" s="295"/>
      <c r="F98" s="306"/>
    </row>
    <row r="99" spans="1:6" ht="50.25" customHeight="1" x14ac:dyDescent="0.25">
      <c r="A99" s="296"/>
      <c r="B99" s="297"/>
      <c r="C99" s="297"/>
      <c r="D99" s="297"/>
      <c r="E99" s="297"/>
      <c r="F99" s="307"/>
    </row>
    <row r="100" spans="1:6" x14ac:dyDescent="0.25">
      <c r="A100" s="67" t="s">
        <v>137</v>
      </c>
      <c r="B100" s="3" t="s">
        <v>12</v>
      </c>
      <c r="C100" s="4"/>
      <c r="D100" s="110"/>
      <c r="E100" s="140"/>
      <c r="F100" s="33">
        <f>SUM(F101:F107)</f>
        <v>0</v>
      </c>
    </row>
    <row r="101" spans="1:6" x14ac:dyDescent="0.25">
      <c r="A101" s="68" t="s">
        <v>591</v>
      </c>
      <c r="B101" s="9" t="s">
        <v>87</v>
      </c>
      <c r="C101" s="10" t="s">
        <v>88</v>
      </c>
      <c r="D101" s="111">
        <v>282</v>
      </c>
      <c r="E101" s="141"/>
      <c r="F101" s="98">
        <f t="shared" ref="F101:F107" si="7">D101*ROUND(E101,2)</f>
        <v>0</v>
      </c>
    </row>
    <row r="102" spans="1:6" ht="19.5" customHeight="1" x14ac:dyDescent="0.25">
      <c r="A102" s="68" t="s">
        <v>592</v>
      </c>
      <c r="B102" s="9" t="s">
        <v>89</v>
      </c>
      <c r="C102" s="10" t="s">
        <v>90</v>
      </c>
      <c r="D102" s="111">
        <v>70</v>
      </c>
      <c r="E102" s="141"/>
      <c r="F102" s="98">
        <f t="shared" si="7"/>
        <v>0</v>
      </c>
    </row>
    <row r="103" spans="1:6" ht="25.5" x14ac:dyDescent="0.25">
      <c r="A103" s="68" t="s">
        <v>593</v>
      </c>
      <c r="B103" s="9" t="s">
        <v>91</v>
      </c>
      <c r="C103" s="10" t="s">
        <v>90</v>
      </c>
      <c r="D103" s="111">
        <v>27</v>
      </c>
      <c r="E103" s="141"/>
      <c r="F103" s="98">
        <f t="shared" si="7"/>
        <v>0</v>
      </c>
    </row>
    <row r="104" spans="1:6" ht="25.5" x14ac:dyDescent="0.25">
      <c r="A104" s="68" t="s">
        <v>594</v>
      </c>
      <c r="B104" s="9" t="s">
        <v>92</v>
      </c>
      <c r="C104" s="10" t="s">
        <v>90</v>
      </c>
      <c r="D104" s="111">
        <v>41</v>
      </c>
      <c r="E104" s="141"/>
      <c r="F104" s="98">
        <f t="shared" si="7"/>
        <v>0</v>
      </c>
    </row>
    <row r="105" spans="1:6" x14ac:dyDescent="0.25">
      <c r="A105" s="68" t="s">
        <v>595</v>
      </c>
      <c r="B105" s="9" t="s">
        <v>93</v>
      </c>
      <c r="C105" s="10" t="s">
        <v>90</v>
      </c>
      <c r="D105" s="111">
        <v>53</v>
      </c>
      <c r="E105" s="141"/>
      <c r="F105" s="98">
        <f t="shared" si="7"/>
        <v>0</v>
      </c>
    </row>
    <row r="106" spans="1:6" ht="26.25" customHeight="1" x14ac:dyDescent="0.25">
      <c r="A106" s="68" t="s">
        <v>596</v>
      </c>
      <c r="B106" s="9" t="s">
        <v>94</v>
      </c>
      <c r="C106" s="10" t="s">
        <v>90</v>
      </c>
      <c r="D106" s="111">
        <v>231</v>
      </c>
      <c r="E106" s="141"/>
      <c r="F106" s="98">
        <f t="shared" si="7"/>
        <v>0</v>
      </c>
    </row>
    <row r="107" spans="1:6" x14ac:dyDescent="0.25">
      <c r="A107" s="68" t="s">
        <v>597</v>
      </c>
      <c r="B107" s="9" t="s">
        <v>95</v>
      </c>
      <c r="C107" s="10" t="s">
        <v>90</v>
      </c>
      <c r="D107" s="111">
        <v>1</v>
      </c>
      <c r="E107" s="141"/>
      <c r="F107" s="98">
        <f t="shared" si="7"/>
        <v>0</v>
      </c>
    </row>
    <row r="108" spans="1:6" x14ac:dyDescent="0.25">
      <c r="A108" s="67" t="s">
        <v>138</v>
      </c>
      <c r="B108" s="3" t="s">
        <v>35</v>
      </c>
      <c r="C108" s="4"/>
      <c r="D108" s="110"/>
      <c r="E108" s="140"/>
      <c r="F108" s="33">
        <f>SUM(F109:F126)</f>
        <v>0</v>
      </c>
    </row>
    <row r="109" spans="1:6" ht="26.25" customHeight="1" x14ac:dyDescent="0.25">
      <c r="A109" s="68" t="s">
        <v>344</v>
      </c>
      <c r="B109" s="2" t="s">
        <v>173</v>
      </c>
      <c r="C109" s="10" t="s">
        <v>96</v>
      </c>
      <c r="D109" s="111">
        <v>497</v>
      </c>
      <c r="E109" s="141"/>
      <c r="F109" s="98">
        <f t="shared" ref="F109:F126" si="8">D109*ROUND(E109,2)</f>
        <v>0</v>
      </c>
    </row>
    <row r="110" spans="1:6" ht="24.75" customHeight="1" x14ac:dyDescent="0.25">
      <c r="A110" s="68" t="s">
        <v>345</v>
      </c>
      <c r="B110" s="21" t="s">
        <v>174</v>
      </c>
      <c r="C110" s="12" t="s">
        <v>96</v>
      </c>
      <c r="D110" s="113">
        <v>12</v>
      </c>
      <c r="E110" s="265"/>
      <c r="F110" s="98">
        <f t="shared" si="8"/>
        <v>0</v>
      </c>
    </row>
    <row r="111" spans="1:6" ht="25.5" x14ac:dyDescent="0.25">
      <c r="A111" s="68" t="s">
        <v>346</v>
      </c>
      <c r="B111" s="2" t="s">
        <v>240</v>
      </c>
      <c r="C111" s="10" t="s">
        <v>9</v>
      </c>
      <c r="D111" s="111">
        <v>43</v>
      </c>
      <c r="E111" s="141"/>
      <c r="F111" s="98">
        <f t="shared" si="8"/>
        <v>0</v>
      </c>
    </row>
    <row r="112" spans="1:6" x14ac:dyDescent="0.25">
      <c r="A112" s="68" t="s">
        <v>347</v>
      </c>
      <c r="B112" s="2" t="s">
        <v>97</v>
      </c>
      <c r="C112" s="10" t="s">
        <v>9</v>
      </c>
      <c r="D112" s="111">
        <v>11</v>
      </c>
      <c r="E112" s="141"/>
      <c r="F112" s="98">
        <f t="shared" si="8"/>
        <v>0</v>
      </c>
    </row>
    <row r="113" spans="1:6" x14ac:dyDescent="0.25">
      <c r="A113" s="68" t="s">
        <v>348</v>
      </c>
      <c r="B113" s="2" t="s">
        <v>98</v>
      </c>
      <c r="C113" s="10" t="s">
        <v>9</v>
      </c>
      <c r="D113" s="111">
        <v>30</v>
      </c>
      <c r="E113" s="141"/>
      <c r="F113" s="98">
        <f t="shared" si="8"/>
        <v>0</v>
      </c>
    </row>
    <row r="114" spans="1:6" x14ac:dyDescent="0.25">
      <c r="A114" s="68" t="s">
        <v>349</v>
      </c>
      <c r="B114" s="2" t="s">
        <v>249</v>
      </c>
      <c r="C114" s="10" t="s">
        <v>9</v>
      </c>
      <c r="D114" s="111">
        <v>20</v>
      </c>
      <c r="E114" s="141"/>
      <c r="F114" s="98">
        <f t="shared" si="8"/>
        <v>0</v>
      </c>
    </row>
    <row r="115" spans="1:6" x14ac:dyDescent="0.25">
      <c r="A115" s="68" t="s">
        <v>350</v>
      </c>
      <c r="B115" s="2" t="s">
        <v>250</v>
      </c>
      <c r="C115" s="10" t="s">
        <v>9</v>
      </c>
      <c r="D115" s="111">
        <v>21</v>
      </c>
      <c r="E115" s="141"/>
      <c r="F115" s="98">
        <f t="shared" si="8"/>
        <v>0</v>
      </c>
    </row>
    <row r="116" spans="1:6" x14ac:dyDescent="0.25">
      <c r="A116" s="68" t="s">
        <v>351</v>
      </c>
      <c r="B116" s="2" t="s">
        <v>241</v>
      </c>
      <c r="C116" s="10" t="s">
        <v>9</v>
      </c>
      <c r="D116" s="111">
        <v>55</v>
      </c>
      <c r="E116" s="141"/>
      <c r="F116" s="98">
        <f t="shared" si="8"/>
        <v>0</v>
      </c>
    </row>
    <row r="117" spans="1:6" x14ac:dyDescent="0.25">
      <c r="A117" s="68" t="s">
        <v>352</v>
      </c>
      <c r="B117" s="2" t="s">
        <v>99</v>
      </c>
      <c r="C117" s="10" t="s">
        <v>9</v>
      </c>
      <c r="D117" s="111">
        <v>49</v>
      </c>
      <c r="E117" s="141"/>
      <c r="F117" s="98">
        <f t="shared" si="8"/>
        <v>0</v>
      </c>
    </row>
    <row r="118" spans="1:6" ht="25.5" x14ac:dyDescent="0.25">
      <c r="A118" s="68" t="s">
        <v>353</v>
      </c>
      <c r="B118" s="9" t="s">
        <v>100</v>
      </c>
      <c r="C118" s="10" t="s">
        <v>9</v>
      </c>
      <c r="D118" s="111">
        <v>20</v>
      </c>
      <c r="E118" s="141"/>
      <c r="F118" s="98">
        <f t="shared" si="8"/>
        <v>0</v>
      </c>
    </row>
    <row r="119" spans="1:6" ht="25.5" x14ac:dyDescent="0.25">
      <c r="A119" s="68" t="s">
        <v>354</v>
      </c>
      <c r="B119" s="9" t="s">
        <v>101</v>
      </c>
      <c r="C119" s="10" t="s">
        <v>9</v>
      </c>
      <c r="D119" s="111">
        <v>22</v>
      </c>
      <c r="E119" s="141"/>
      <c r="F119" s="98">
        <f t="shared" si="8"/>
        <v>0</v>
      </c>
    </row>
    <row r="120" spans="1:6" x14ac:dyDescent="0.25">
      <c r="A120" s="68" t="s">
        <v>355</v>
      </c>
      <c r="B120" s="2" t="s">
        <v>102</v>
      </c>
      <c r="C120" s="10" t="s">
        <v>9</v>
      </c>
      <c r="D120" s="111">
        <v>11</v>
      </c>
      <c r="E120" s="141"/>
      <c r="F120" s="98">
        <f t="shared" si="8"/>
        <v>0</v>
      </c>
    </row>
    <row r="121" spans="1:6" x14ac:dyDescent="0.25">
      <c r="A121" s="68" t="s">
        <v>356</v>
      </c>
      <c r="B121" s="9" t="s">
        <v>252</v>
      </c>
      <c r="C121" s="10" t="s">
        <v>9</v>
      </c>
      <c r="D121" s="111">
        <v>21</v>
      </c>
      <c r="E121" s="141"/>
      <c r="F121" s="98">
        <f t="shared" si="8"/>
        <v>0</v>
      </c>
    </row>
    <row r="122" spans="1:6" x14ac:dyDescent="0.25">
      <c r="A122" s="68" t="s">
        <v>357</v>
      </c>
      <c r="B122" s="9" t="s">
        <v>251</v>
      </c>
      <c r="C122" s="10" t="s">
        <v>9</v>
      </c>
      <c r="D122" s="111">
        <v>30</v>
      </c>
      <c r="E122" s="141"/>
      <c r="F122" s="98">
        <f t="shared" si="8"/>
        <v>0</v>
      </c>
    </row>
    <row r="123" spans="1:6" x14ac:dyDescent="0.25">
      <c r="A123" s="68" t="s">
        <v>358</v>
      </c>
      <c r="B123" s="9" t="s">
        <v>103</v>
      </c>
      <c r="C123" s="10" t="s">
        <v>9</v>
      </c>
      <c r="D123" s="111">
        <v>21</v>
      </c>
      <c r="E123" s="141"/>
      <c r="F123" s="98">
        <f t="shared" si="8"/>
        <v>0</v>
      </c>
    </row>
    <row r="124" spans="1:6" x14ac:dyDescent="0.25">
      <c r="A124" s="68" t="s">
        <v>359</v>
      </c>
      <c r="B124" s="9" t="s">
        <v>104</v>
      </c>
      <c r="C124" s="10" t="s">
        <v>9</v>
      </c>
      <c r="D124" s="111">
        <v>44</v>
      </c>
      <c r="E124" s="141"/>
      <c r="F124" s="98">
        <f t="shared" si="8"/>
        <v>0</v>
      </c>
    </row>
    <row r="125" spans="1:6" x14ac:dyDescent="0.25">
      <c r="A125" s="68" t="s">
        <v>360</v>
      </c>
      <c r="B125" s="9" t="s">
        <v>105</v>
      </c>
      <c r="C125" s="10" t="s">
        <v>9</v>
      </c>
      <c r="D125" s="111">
        <v>48</v>
      </c>
      <c r="E125" s="141"/>
      <c r="F125" s="98">
        <f t="shared" si="8"/>
        <v>0</v>
      </c>
    </row>
    <row r="126" spans="1:6" x14ac:dyDescent="0.25">
      <c r="A126" s="68" t="s">
        <v>361</v>
      </c>
      <c r="B126" s="2" t="s">
        <v>106</v>
      </c>
      <c r="C126" s="10" t="s">
        <v>9</v>
      </c>
      <c r="D126" s="111">
        <v>2</v>
      </c>
      <c r="E126" s="141"/>
      <c r="F126" s="98">
        <f t="shared" si="8"/>
        <v>0</v>
      </c>
    </row>
    <row r="127" spans="1:6" x14ac:dyDescent="0.25">
      <c r="A127" s="67" t="s">
        <v>139</v>
      </c>
      <c r="B127" s="3" t="s">
        <v>56</v>
      </c>
      <c r="C127" s="4"/>
      <c r="D127" s="110"/>
      <c r="E127" s="140"/>
      <c r="F127" s="33">
        <f>SUM(F128:F133)</f>
        <v>0</v>
      </c>
    </row>
    <row r="128" spans="1:6" x14ac:dyDescent="0.25">
      <c r="A128" s="68" t="s">
        <v>362</v>
      </c>
      <c r="B128" s="9" t="s">
        <v>242</v>
      </c>
      <c r="C128" s="10" t="s">
        <v>9</v>
      </c>
      <c r="D128" s="111">
        <v>43</v>
      </c>
      <c r="E128" s="141"/>
      <c r="F128" s="98">
        <f t="shared" ref="F128:F133" si="9">D128*ROUND(E128,2)</f>
        <v>0</v>
      </c>
    </row>
    <row r="129" spans="1:6" ht="25.5" x14ac:dyDescent="0.25">
      <c r="A129" s="68" t="s">
        <v>363</v>
      </c>
      <c r="B129" s="9" t="s">
        <v>107</v>
      </c>
      <c r="C129" s="10" t="s">
        <v>9</v>
      </c>
      <c r="D129" s="111">
        <v>43</v>
      </c>
      <c r="E129" s="141"/>
      <c r="F129" s="98">
        <f t="shared" si="9"/>
        <v>0</v>
      </c>
    </row>
    <row r="130" spans="1:6" s="228" customFormat="1" ht="25.5" x14ac:dyDescent="0.25">
      <c r="A130" s="258" t="s">
        <v>364</v>
      </c>
      <c r="B130" s="2" t="s">
        <v>108</v>
      </c>
      <c r="C130" s="1" t="s">
        <v>109</v>
      </c>
      <c r="D130" s="111">
        <v>30</v>
      </c>
      <c r="E130" s="141"/>
      <c r="F130" s="98">
        <f t="shared" si="9"/>
        <v>0</v>
      </c>
    </row>
    <row r="131" spans="1:6" s="228" customFormat="1" ht="25.5" x14ac:dyDescent="0.25">
      <c r="A131" s="258" t="s">
        <v>365</v>
      </c>
      <c r="B131" s="2" t="s">
        <v>110</v>
      </c>
      <c r="C131" s="1" t="s">
        <v>111</v>
      </c>
      <c r="D131" s="111">
        <v>100</v>
      </c>
      <c r="E131" s="141"/>
      <c r="F131" s="98">
        <f t="shared" si="9"/>
        <v>0</v>
      </c>
    </row>
    <row r="132" spans="1:6" ht="25.5" x14ac:dyDescent="0.25">
      <c r="A132" s="68" t="s">
        <v>366</v>
      </c>
      <c r="B132" s="9" t="s">
        <v>112</v>
      </c>
      <c r="C132" s="10" t="s">
        <v>109</v>
      </c>
      <c r="D132" s="111">
        <v>531</v>
      </c>
      <c r="E132" s="141"/>
      <c r="F132" s="98">
        <f t="shared" si="9"/>
        <v>0</v>
      </c>
    </row>
    <row r="133" spans="1:6" ht="25.5" x14ac:dyDescent="0.25">
      <c r="A133" s="68" t="s">
        <v>367</v>
      </c>
      <c r="B133" s="9" t="s">
        <v>113</v>
      </c>
      <c r="C133" s="10" t="s">
        <v>96</v>
      </c>
      <c r="D133" s="111">
        <v>497</v>
      </c>
      <c r="E133" s="141"/>
      <c r="F133" s="98">
        <f t="shared" si="9"/>
        <v>0</v>
      </c>
    </row>
    <row r="134" spans="1:6" ht="16.5" customHeight="1" x14ac:dyDescent="0.25">
      <c r="A134" s="78" t="s">
        <v>257</v>
      </c>
      <c r="B134" s="39" t="s">
        <v>484</v>
      </c>
      <c r="C134" s="49"/>
      <c r="D134" s="115"/>
      <c r="E134" s="143"/>
      <c r="F134" s="99">
        <f>F135+F209</f>
        <v>0</v>
      </c>
    </row>
    <row r="135" spans="1:6" ht="16.5" customHeight="1" x14ac:dyDescent="0.25">
      <c r="A135" s="64" t="s">
        <v>259</v>
      </c>
      <c r="B135" s="77" t="s">
        <v>185</v>
      </c>
      <c r="C135" s="61"/>
      <c r="D135" s="109"/>
      <c r="E135" s="139"/>
      <c r="F135" s="63">
        <f>F136+F142+F154+F156+F158+F185</f>
        <v>0</v>
      </c>
    </row>
    <row r="136" spans="1:6" x14ac:dyDescent="0.25">
      <c r="A136" s="65" t="s">
        <v>260</v>
      </c>
      <c r="B136" s="5" t="s">
        <v>5</v>
      </c>
      <c r="C136" s="4"/>
      <c r="D136" s="110"/>
      <c r="E136" s="140"/>
      <c r="F136" s="33">
        <f>SUM(F137:F141)</f>
        <v>0</v>
      </c>
    </row>
    <row r="137" spans="1:6" ht="102" x14ac:dyDescent="0.25">
      <c r="A137" s="35" t="s">
        <v>368</v>
      </c>
      <c r="B137" s="9" t="s">
        <v>7</v>
      </c>
      <c r="C137" s="1" t="s">
        <v>37</v>
      </c>
      <c r="D137" s="114">
        <v>459</v>
      </c>
      <c r="E137" s="141"/>
      <c r="F137" s="98">
        <f t="shared" ref="F137:F141" si="10">D137*ROUND(E137,2)</f>
        <v>0</v>
      </c>
    </row>
    <row r="138" spans="1:6" ht="25.5" x14ac:dyDescent="0.25">
      <c r="A138" s="35" t="s">
        <v>369</v>
      </c>
      <c r="B138" s="9" t="s">
        <v>8</v>
      </c>
      <c r="C138" s="1" t="s">
        <v>109</v>
      </c>
      <c r="D138" s="114">
        <v>5</v>
      </c>
      <c r="E138" s="141"/>
      <c r="F138" s="98">
        <f t="shared" si="10"/>
        <v>0</v>
      </c>
    </row>
    <row r="139" spans="1:6" ht="38.25" x14ac:dyDescent="0.25">
      <c r="A139" s="35" t="s">
        <v>370</v>
      </c>
      <c r="B139" s="9" t="s">
        <v>620</v>
      </c>
      <c r="C139" s="1" t="s">
        <v>37</v>
      </c>
      <c r="D139" s="114">
        <v>6</v>
      </c>
      <c r="E139" s="141"/>
      <c r="F139" s="98">
        <f t="shared" si="10"/>
        <v>0</v>
      </c>
    </row>
    <row r="140" spans="1:6" ht="89.25" x14ac:dyDescent="0.25">
      <c r="A140" s="35" t="s">
        <v>371</v>
      </c>
      <c r="B140" s="2" t="s">
        <v>10</v>
      </c>
      <c r="C140" s="1" t="s">
        <v>135</v>
      </c>
      <c r="D140" s="114">
        <v>10</v>
      </c>
      <c r="E140" s="141"/>
      <c r="F140" s="98">
        <f t="shared" si="10"/>
        <v>0</v>
      </c>
    </row>
    <row r="141" spans="1:6" ht="89.25" x14ac:dyDescent="0.25">
      <c r="A141" s="35" t="s">
        <v>372</v>
      </c>
      <c r="B141" s="2" t="s">
        <v>11</v>
      </c>
      <c r="C141" s="1" t="s">
        <v>6</v>
      </c>
      <c r="D141" s="114">
        <v>1</v>
      </c>
      <c r="E141" s="141"/>
      <c r="F141" s="98">
        <f t="shared" si="10"/>
        <v>0</v>
      </c>
    </row>
    <row r="142" spans="1:6" x14ac:dyDescent="0.25">
      <c r="A142" s="65" t="s">
        <v>373</v>
      </c>
      <c r="B142" s="3" t="s">
        <v>12</v>
      </c>
      <c r="C142" s="4"/>
      <c r="D142" s="110"/>
      <c r="E142" s="140"/>
      <c r="F142" s="33">
        <f>SUM(F144:F153)</f>
        <v>0</v>
      </c>
    </row>
    <row r="143" spans="1:6" ht="63.75" x14ac:dyDescent="0.25">
      <c r="A143" s="35" t="s">
        <v>374</v>
      </c>
      <c r="B143" s="2" t="s">
        <v>243</v>
      </c>
      <c r="C143" s="178"/>
      <c r="D143" s="179"/>
      <c r="E143" s="180"/>
      <c r="F143" s="177"/>
    </row>
    <row r="144" spans="1:6" x14ac:dyDescent="0.25">
      <c r="A144" s="35" t="s">
        <v>376</v>
      </c>
      <c r="B144" s="9" t="s">
        <v>13</v>
      </c>
      <c r="C144" s="1" t="s">
        <v>135</v>
      </c>
      <c r="D144" s="114">
        <v>539</v>
      </c>
      <c r="E144" s="141"/>
      <c r="F144" s="98">
        <f t="shared" ref="F144:F153" si="11">D144*ROUND(E144,2)</f>
        <v>0</v>
      </c>
    </row>
    <row r="145" spans="1:6" x14ac:dyDescent="0.25">
      <c r="A145" s="35" t="s">
        <v>377</v>
      </c>
      <c r="B145" s="9" t="s">
        <v>14</v>
      </c>
      <c r="C145" s="1" t="s">
        <v>135</v>
      </c>
      <c r="D145" s="114">
        <v>144</v>
      </c>
      <c r="E145" s="141"/>
      <c r="F145" s="98">
        <f t="shared" si="11"/>
        <v>0</v>
      </c>
    </row>
    <row r="146" spans="1:6" x14ac:dyDescent="0.25">
      <c r="A146" s="35" t="s">
        <v>375</v>
      </c>
      <c r="B146" s="9" t="s">
        <v>15</v>
      </c>
      <c r="C146" s="1" t="s">
        <v>134</v>
      </c>
      <c r="D146" s="114">
        <v>509</v>
      </c>
      <c r="E146" s="141"/>
      <c r="F146" s="98">
        <f t="shared" si="11"/>
        <v>0</v>
      </c>
    </row>
    <row r="147" spans="1:6" ht="76.5" x14ac:dyDescent="0.25">
      <c r="A147" s="35" t="s">
        <v>378</v>
      </c>
      <c r="B147" s="9" t="s">
        <v>16</v>
      </c>
      <c r="C147" s="1" t="s">
        <v>135</v>
      </c>
      <c r="D147" s="114">
        <v>2</v>
      </c>
      <c r="E147" s="141"/>
      <c r="F147" s="98">
        <f t="shared" si="11"/>
        <v>0</v>
      </c>
    </row>
    <row r="148" spans="1:6" ht="25.5" x14ac:dyDescent="0.25">
      <c r="A148" s="35" t="s">
        <v>379</v>
      </c>
      <c r="B148" s="9" t="s">
        <v>17</v>
      </c>
      <c r="C148" s="1" t="s">
        <v>135</v>
      </c>
      <c r="D148" s="114">
        <v>51</v>
      </c>
      <c r="E148" s="141"/>
      <c r="F148" s="98">
        <f t="shared" si="11"/>
        <v>0</v>
      </c>
    </row>
    <row r="149" spans="1:6" ht="25.5" x14ac:dyDescent="0.25">
      <c r="A149" s="35" t="s">
        <v>380</v>
      </c>
      <c r="B149" s="9" t="s">
        <v>18</v>
      </c>
      <c r="C149" s="1" t="s">
        <v>135</v>
      </c>
      <c r="D149" s="114">
        <v>143</v>
      </c>
      <c r="E149" s="141"/>
      <c r="F149" s="98">
        <f t="shared" si="11"/>
        <v>0</v>
      </c>
    </row>
    <row r="150" spans="1:6" s="228" customFormat="1" ht="127.5" x14ac:dyDescent="0.25">
      <c r="A150" s="32" t="s">
        <v>381</v>
      </c>
      <c r="B150" s="2" t="s">
        <v>19</v>
      </c>
      <c r="C150" s="1" t="s">
        <v>135</v>
      </c>
      <c r="D150" s="111">
        <v>272</v>
      </c>
      <c r="E150" s="141"/>
      <c r="F150" s="98">
        <f t="shared" si="11"/>
        <v>0</v>
      </c>
    </row>
    <row r="151" spans="1:6" ht="51" x14ac:dyDescent="0.25">
      <c r="A151" s="32" t="s">
        <v>382</v>
      </c>
      <c r="B151" s="9" t="s">
        <v>20</v>
      </c>
      <c r="C151" s="1" t="s">
        <v>135</v>
      </c>
      <c r="D151" s="114">
        <v>146</v>
      </c>
      <c r="E151" s="141"/>
      <c r="F151" s="98">
        <f t="shared" si="11"/>
        <v>0</v>
      </c>
    </row>
    <row r="152" spans="1:6" ht="25.5" x14ac:dyDescent="0.25">
      <c r="A152" s="32" t="s">
        <v>383</v>
      </c>
      <c r="B152" s="9" t="s">
        <v>21</v>
      </c>
      <c r="C152" s="1" t="s">
        <v>135</v>
      </c>
      <c r="D152" s="114">
        <v>3</v>
      </c>
      <c r="E152" s="141"/>
      <c r="F152" s="98">
        <f t="shared" si="11"/>
        <v>0</v>
      </c>
    </row>
    <row r="153" spans="1:6" ht="63.75" x14ac:dyDescent="0.25">
      <c r="A153" s="32" t="s">
        <v>384</v>
      </c>
      <c r="B153" s="9" t="s">
        <v>22</v>
      </c>
      <c r="C153" s="1" t="s">
        <v>135</v>
      </c>
      <c r="D153" s="114">
        <v>14</v>
      </c>
      <c r="E153" s="141"/>
      <c r="F153" s="98">
        <f t="shared" si="11"/>
        <v>0</v>
      </c>
    </row>
    <row r="154" spans="1:6" x14ac:dyDescent="0.25">
      <c r="A154" s="65" t="s">
        <v>385</v>
      </c>
      <c r="B154" s="3" t="s">
        <v>23</v>
      </c>
      <c r="C154" s="4"/>
      <c r="D154" s="110"/>
      <c r="E154" s="140"/>
      <c r="F154" s="33">
        <f>SUM(F155)</f>
        <v>0</v>
      </c>
    </row>
    <row r="155" spans="1:6" ht="38.25" x14ac:dyDescent="0.25">
      <c r="A155" s="35" t="s">
        <v>386</v>
      </c>
      <c r="B155" s="9" t="s">
        <v>114</v>
      </c>
      <c r="C155" s="1" t="s">
        <v>134</v>
      </c>
      <c r="D155" s="114">
        <v>24</v>
      </c>
      <c r="E155" s="141"/>
      <c r="F155" s="98">
        <f>D155*ROUND(E155,2)</f>
        <v>0</v>
      </c>
    </row>
    <row r="156" spans="1:6" x14ac:dyDescent="0.25">
      <c r="A156" s="65" t="s">
        <v>387</v>
      </c>
      <c r="B156" s="3" t="s">
        <v>27</v>
      </c>
      <c r="C156" s="4"/>
      <c r="D156" s="110"/>
      <c r="E156" s="140"/>
      <c r="F156" s="33">
        <f>SUM(F157)</f>
        <v>0</v>
      </c>
    </row>
    <row r="157" spans="1:6" ht="25.5" x14ac:dyDescent="0.25">
      <c r="A157" s="35" t="s">
        <v>508</v>
      </c>
      <c r="B157" s="9" t="s">
        <v>115</v>
      </c>
      <c r="C157" s="1" t="s">
        <v>135</v>
      </c>
      <c r="D157" s="114">
        <v>4</v>
      </c>
      <c r="E157" s="141"/>
      <c r="F157" s="98">
        <f>D157*ROUND(E157,2)</f>
        <v>0</v>
      </c>
    </row>
    <row r="158" spans="1:6" x14ac:dyDescent="0.25">
      <c r="A158" s="65" t="s">
        <v>388</v>
      </c>
      <c r="B158" s="3" t="s">
        <v>35</v>
      </c>
      <c r="C158" s="4"/>
      <c r="D158" s="110"/>
      <c r="E158" s="140"/>
      <c r="F158" s="33">
        <f>SUM(F160:F184)</f>
        <v>0</v>
      </c>
    </row>
    <row r="159" spans="1:6" ht="63.75" x14ac:dyDescent="0.25">
      <c r="A159" s="35" t="s">
        <v>389</v>
      </c>
      <c r="B159" s="9" t="s">
        <v>116</v>
      </c>
      <c r="C159" s="178"/>
      <c r="D159" s="179"/>
      <c r="E159" s="180"/>
      <c r="F159" s="177"/>
    </row>
    <row r="160" spans="1:6" x14ac:dyDescent="0.25">
      <c r="A160" s="35" t="s">
        <v>390</v>
      </c>
      <c r="B160" s="9" t="s">
        <v>117</v>
      </c>
      <c r="C160" s="1" t="s">
        <v>37</v>
      </c>
      <c r="D160" s="114">
        <v>349</v>
      </c>
      <c r="E160" s="141"/>
      <c r="F160" s="98">
        <f t="shared" ref="F160:F170" si="12">D160*ROUND(E160,2)</f>
        <v>0</v>
      </c>
    </row>
    <row r="161" spans="1:6" x14ac:dyDescent="0.25">
      <c r="A161" s="35" t="s">
        <v>391</v>
      </c>
      <c r="B161" s="9" t="s">
        <v>53</v>
      </c>
      <c r="C161" s="1" t="s">
        <v>37</v>
      </c>
      <c r="D161" s="114">
        <v>110</v>
      </c>
      <c r="E161" s="141"/>
      <c r="F161" s="98">
        <f t="shared" si="12"/>
        <v>0</v>
      </c>
    </row>
    <row r="162" spans="1:6" x14ac:dyDescent="0.25">
      <c r="A162" s="35" t="s">
        <v>485</v>
      </c>
      <c r="B162" s="9" t="s">
        <v>118</v>
      </c>
      <c r="C162" s="1" t="s">
        <v>9</v>
      </c>
      <c r="D162" s="114">
        <v>6</v>
      </c>
      <c r="E162" s="141"/>
      <c r="F162" s="98">
        <f t="shared" si="12"/>
        <v>0</v>
      </c>
    </row>
    <row r="163" spans="1:6" x14ac:dyDescent="0.25">
      <c r="A163" s="35" t="s">
        <v>486</v>
      </c>
      <c r="B163" s="9" t="s">
        <v>39</v>
      </c>
      <c r="C163" s="1" t="s">
        <v>9</v>
      </c>
      <c r="D163" s="114">
        <v>1</v>
      </c>
      <c r="E163" s="141"/>
      <c r="F163" s="98">
        <f t="shared" si="12"/>
        <v>0</v>
      </c>
    </row>
    <row r="164" spans="1:6" x14ac:dyDescent="0.25">
      <c r="A164" s="35" t="s">
        <v>487</v>
      </c>
      <c r="B164" s="9" t="s">
        <v>119</v>
      </c>
      <c r="C164" s="1" t="s">
        <v>9</v>
      </c>
      <c r="D164" s="114">
        <v>3</v>
      </c>
      <c r="E164" s="141"/>
      <c r="F164" s="98">
        <f t="shared" si="12"/>
        <v>0</v>
      </c>
    </row>
    <row r="165" spans="1:6" x14ac:dyDescent="0.25">
      <c r="A165" s="35" t="s">
        <v>488</v>
      </c>
      <c r="B165" s="9" t="s">
        <v>120</v>
      </c>
      <c r="C165" s="1" t="s">
        <v>9</v>
      </c>
      <c r="D165" s="114">
        <v>5</v>
      </c>
      <c r="E165" s="141"/>
      <c r="F165" s="98">
        <f t="shared" si="12"/>
        <v>0</v>
      </c>
    </row>
    <row r="166" spans="1:6" x14ac:dyDescent="0.25">
      <c r="A166" s="35" t="s">
        <v>489</v>
      </c>
      <c r="B166" s="9" t="s">
        <v>121</v>
      </c>
      <c r="C166" s="1" t="s">
        <v>9</v>
      </c>
      <c r="D166" s="114">
        <v>9</v>
      </c>
      <c r="E166" s="141"/>
      <c r="F166" s="98">
        <f t="shared" si="12"/>
        <v>0</v>
      </c>
    </row>
    <row r="167" spans="1:6" x14ac:dyDescent="0.25">
      <c r="A167" s="35" t="s">
        <v>490</v>
      </c>
      <c r="B167" s="9" t="s">
        <v>43</v>
      </c>
      <c r="C167" s="1" t="s">
        <v>9</v>
      </c>
      <c r="D167" s="114">
        <v>4</v>
      </c>
      <c r="E167" s="141"/>
      <c r="F167" s="98">
        <f t="shared" si="12"/>
        <v>0</v>
      </c>
    </row>
    <row r="168" spans="1:6" x14ac:dyDescent="0.25">
      <c r="A168" s="35" t="s">
        <v>491</v>
      </c>
      <c r="B168" s="9" t="s">
        <v>44</v>
      </c>
      <c r="C168" s="1" t="s">
        <v>9</v>
      </c>
      <c r="D168" s="114">
        <v>1</v>
      </c>
      <c r="E168" s="141"/>
      <c r="F168" s="98">
        <f t="shared" si="12"/>
        <v>0</v>
      </c>
    </row>
    <row r="169" spans="1:6" x14ac:dyDescent="0.25">
      <c r="A169" s="35" t="s">
        <v>492</v>
      </c>
      <c r="B169" s="9" t="s">
        <v>122</v>
      </c>
      <c r="C169" s="1" t="s">
        <v>9</v>
      </c>
      <c r="D169" s="114">
        <v>30</v>
      </c>
      <c r="E169" s="141"/>
      <c r="F169" s="98">
        <f t="shared" si="12"/>
        <v>0</v>
      </c>
    </row>
    <row r="170" spans="1:6" x14ac:dyDescent="0.25">
      <c r="A170" s="35" t="s">
        <v>493</v>
      </c>
      <c r="B170" s="9" t="s">
        <v>45</v>
      </c>
      <c r="C170" s="1" t="s">
        <v>9</v>
      </c>
      <c r="D170" s="114">
        <v>10</v>
      </c>
      <c r="E170" s="141"/>
      <c r="F170" s="98">
        <f t="shared" si="12"/>
        <v>0</v>
      </c>
    </row>
    <row r="171" spans="1:6" ht="38.25" x14ac:dyDescent="0.25">
      <c r="A171" s="35" t="s">
        <v>494</v>
      </c>
      <c r="B171" s="9" t="s">
        <v>47</v>
      </c>
      <c r="C171" s="178"/>
      <c r="D171" s="179"/>
      <c r="E171" s="180"/>
      <c r="F171" s="177"/>
    </row>
    <row r="172" spans="1:6" ht="126.75" customHeight="1" x14ac:dyDescent="0.25">
      <c r="A172" s="35" t="s">
        <v>495</v>
      </c>
      <c r="B172" s="9" t="s">
        <v>123</v>
      </c>
      <c r="C172" s="1" t="s">
        <v>6</v>
      </c>
      <c r="D172" s="114">
        <v>2</v>
      </c>
      <c r="E172" s="141"/>
      <c r="F172" s="98">
        <f t="shared" ref="F172:F184" si="13">D172*ROUND(E172,2)</f>
        <v>0</v>
      </c>
    </row>
    <row r="173" spans="1:6" ht="129.75" customHeight="1" x14ac:dyDescent="0.25">
      <c r="A173" s="35" t="s">
        <v>496</v>
      </c>
      <c r="B173" s="9" t="s">
        <v>124</v>
      </c>
      <c r="C173" s="1" t="s">
        <v>6</v>
      </c>
      <c r="D173" s="114">
        <v>1</v>
      </c>
      <c r="E173" s="141"/>
      <c r="F173" s="98">
        <f t="shared" si="13"/>
        <v>0</v>
      </c>
    </row>
    <row r="174" spans="1:6" ht="131.25" customHeight="1" x14ac:dyDescent="0.25">
      <c r="A174" s="35" t="s">
        <v>497</v>
      </c>
      <c r="B174" s="9" t="s">
        <v>125</v>
      </c>
      <c r="C174" s="1" t="s">
        <v>6</v>
      </c>
      <c r="D174" s="114">
        <v>1</v>
      </c>
      <c r="E174" s="141"/>
      <c r="F174" s="98">
        <f t="shared" si="13"/>
        <v>0</v>
      </c>
    </row>
    <row r="175" spans="1:6" ht="131.25" customHeight="1" x14ac:dyDescent="0.25">
      <c r="A175" s="35" t="s">
        <v>498</v>
      </c>
      <c r="B175" s="9" t="s">
        <v>48</v>
      </c>
      <c r="C175" s="1" t="s">
        <v>6</v>
      </c>
      <c r="D175" s="114">
        <v>1</v>
      </c>
      <c r="E175" s="141"/>
      <c r="F175" s="98">
        <f t="shared" si="13"/>
        <v>0</v>
      </c>
    </row>
    <row r="176" spans="1:6" ht="140.25" customHeight="1" x14ac:dyDescent="0.25">
      <c r="A176" s="35" t="s">
        <v>499</v>
      </c>
      <c r="B176" s="9" t="s">
        <v>126</v>
      </c>
      <c r="C176" s="1" t="s">
        <v>6</v>
      </c>
      <c r="D176" s="114">
        <v>1</v>
      </c>
      <c r="E176" s="141"/>
      <c r="F176" s="98">
        <f t="shared" si="13"/>
        <v>0</v>
      </c>
    </row>
    <row r="177" spans="1:6" ht="63.75" x14ac:dyDescent="0.25">
      <c r="A177" s="35" t="s">
        <v>500</v>
      </c>
      <c r="B177" s="9" t="s">
        <v>51</v>
      </c>
      <c r="C177" s="1" t="s">
        <v>9</v>
      </c>
      <c r="D177" s="114">
        <v>7</v>
      </c>
      <c r="E177" s="141"/>
      <c r="F177" s="98">
        <f t="shared" si="13"/>
        <v>0</v>
      </c>
    </row>
    <row r="178" spans="1:6" ht="25.5" x14ac:dyDescent="0.25">
      <c r="A178" s="35" t="s">
        <v>501</v>
      </c>
      <c r="B178" s="2" t="s">
        <v>52</v>
      </c>
      <c r="C178" s="178"/>
      <c r="D178" s="179"/>
      <c r="E178" s="180"/>
      <c r="F178" s="177"/>
    </row>
    <row r="179" spans="1:6" x14ac:dyDescent="0.25">
      <c r="A179" s="35" t="s">
        <v>502</v>
      </c>
      <c r="B179" s="2" t="s">
        <v>117</v>
      </c>
      <c r="C179" s="1" t="s">
        <v>37</v>
      </c>
      <c r="D179" s="111">
        <v>100</v>
      </c>
      <c r="E179" s="141"/>
      <c r="F179" s="98">
        <f t="shared" si="13"/>
        <v>0</v>
      </c>
    </row>
    <row r="180" spans="1:6" x14ac:dyDescent="0.25">
      <c r="A180" s="35" t="s">
        <v>503</v>
      </c>
      <c r="B180" s="2" t="s">
        <v>53</v>
      </c>
      <c r="C180" s="1" t="s">
        <v>37</v>
      </c>
      <c r="D180" s="111">
        <v>28</v>
      </c>
      <c r="E180" s="141"/>
      <c r="F180" s="98">
        <f t="shared" si="13"/>
        <v>0</v>
      </c>
    </row>
    <row r="181" spans="1:6" ht="25.5" x14ac:dyDescent="0.25">
      <c r="A181" s="35" t="s">
        <v>504</v>
      </c>
      <c r="B181" s="2" t="s">
        <v>184</v>
      </c>
      <c r="C181" s="1" t="s">
        <v>9</v>
      </c>
      <c r="D181" s="114">
        <v>1</v>
      </c>
      <c r="E181" s="141"/>
      <c r="F181" s="98">
        <f t="shared" si="13"/>
        <v>0</v>
      </c>
    </row>
    <row r="182" spans="1:6" ht="51" x14ac:dyDescent="0.25">
      <c r="A182" s="35" t="s">
        <v>505</v>
      </c>
      <c r="B182" s="58" t="s">
        <v>244</v>
      </c>
      <c r="C182" s="1" t="s">
        <v>37</v>
      </c>
      <c r="D182" s="114">
        <v>459</v>
      </c>
      <c r="E182" s="141"/>
      <c r="F182" s="98">
        <f t="shared" si="13"/>
        <v>0</v>
      </c>
    </row>
    <row r="183" spans="1:6" ht="38.25" x14ac:dyDescent="0.25">
      <c r="A183" s="35" t="s">
        <v>506</v>
      </c>
      <c r="B183" s="9" t="s">
        <v>54</v>
      </c>
      <c r="C183" s="1" t="s">
        <v>37</v>
      </c>
      <c r="D183" s="114">
        <v>459</v>
      </c>
      <c r="E183" s="141"/>
      <c r="F183" s="98">
        <f t="shared" si="13"/>
        <v>0</v>
      </c>
    </row>
    <row r="184" spans="1:6" ht="25.5" x14ac:dyDescent="0.25">
      <c r="A184" s="35" t="s">
        <v>507</v>
      </c>
      <c r="B184" s="9" t="s">
        <v>55</v>
      </c>
      <c r="C184" s="1" t="s">
        <v>9</v>
      </c>
      <c r="D184" s="114">
        <v>2</v>
      </c>
      <c r="E184" s="141"/>
      <c r="F184" s="98">
        <f t="shared" si="13"/>
        <v>0</v>
      </c>
    </row>
    <row r="185" spans="1:6" x14ac:dyDescent="0.25">
      <c r="A185" s="65" t="s">
        <v>392</v>
      </c>
      <c r="B185" s="3" t="s">
        <v>56</v>
      </c>
      <c r="C185" s="4"/>
      <c r="D185" s="110"/>
      <c r="E185" s="140"/>
      <c r="F185" s="33">
        <f>SUM(F186:F208)</f>
        <v>0</v>
      </c>
    </row>
    <row r="186" spans="1:6" ht="51" x14ac:dyDescent="0.25">
      <c r="A186" s="35" t="s">
        <v>393</v>
      </c>
      <c r="B186" s="9" t="s">
        <v>59</v>
      </c>
      <c r="C186" s="1" t="s">
        <v>134</v>
      </c>
      <c r="D186" s="114">
        <v>52</v>
      </c>
      <c r="E186" s="141"/>
      <c r="F186" s="98">
        <f t="shared" ref="F186" si="14">D186*ROUND(E186,2)</f>
        <v>0</v>
      </c>
    </row>
    <row r="187" spans="1:6" x14ac:dyDescent="0.25">
      <c r="A187" s="35" t="s">
        <v>394</v>
      </c>
      <c r="B187" s="9" t="s">
        <v>127</v>
      </c>
      <c r="C187" s="1" t="s">
        <v>135</v>
      </c>
      <c r="D187" s="114">
        <v>1.8</v>
      </c>
      <c r="E187" s="141"/>
      <c r="F187" s="98">
        <f t="shared" ref="F187:F191" si="15">D187*ROUND(E187,2)</f>
        <v>0</v>
      </c>
    </row>
    <row r="188" spans="1:6" ht="25.5" x14ac:dyDescent="0.25">
      <c r="A188" s="35" t="s">
        <v>395</v>
      </c>
      <c r="B188" s="9" t="s">
        <v>62</v>
      </c>
      <c r="C188" s="1" t="s">
        <v>9</v>
      </c>
      <c r="D188" s="114">
        <v>6</v>
      </c>
      <c r="E188" s="141"/>
      <c r="F188" s="98">
        <f t="shared" si="15"/>
        <v>0</v>
      </c>
    </row>
    <row r="189" spans="1:6" ht="25.5" x14ac:dyDescent="0.25">
      <c r="A189" s="35" t="s">
        <v>396</v>
      </c>
      <c r="B189" s="9" t="s">
        <v>128</v>
      </c>
      <c r="C189" s="1" t="s">
        <v>9</v>
      </c>
      <c r="D189" s="114">
        <v>1</v>
      </c>
      <c r="E189" s="141"/>
      <c r="F189" s="98">
        <f t="shared" si="15"/>
        <v>0</v>
      </c>
    </row>
    <row r="190" spans="1:6" ht="63.75" x14ac:dyDescent="0.25">
      <c r="A190" s="35" t="s">
        <v>397</v>
      </c>
      <c r="B190" s="9" t="s">
        <v>129</v>
      </c>
      <c r="C190" s="1" t="s">
        <v>9</v>
      </c>
      <c r="D190" s="114">
        <v>6</v>
      </c>
      <c r="E190" s="141"/>
      <c r="F190" s="98">
        <f t="shared" si="15"/>
        <v>0</v>
      </c>
    </row>
    <row r="191" spans="1:6" ht="25.5" x14ac:dyDescent="0.25">
      <c r="A191" s="35" t="s">
        <v>398</v>
      </c>
      <c r="B191" s="9" t="s">
        <v>64</v>
      </c>
      <c r="C191" s="1" t="s">
        <v>9</v>
      </c>
      <c r="D191" s="114">
        <v>6</v>
      </c>
      <c r="E191" s="141"/>
      <c r="F191" s="98">
        <f t="shared" si="15"/>
        <v>0</v>
      </c>
    </row>
    <row r="192" spans="1:6" ht="51" x14ac:dyDescent="0.25">
      <c r="A192" s="35" t="s">
        <v>399</v>
      </c>
      <c r="B192" s="9" t="s">
        <v>66</v>
      </c>
      <c r="C192" s="178"/>
      <c r="D192" s="179"/>
      <c r="E192" s="180"/>
      <c r="F192" s="177"/>
    </row>
    <row r="193" spans="1:6" x14ac:dyDescent="0.25">
      <c r="A193" s="35" t="s">
        <v>624</v>
      </c>
      <c r="B193" s="9" t="s">
        <v>130</v>
      </c>
      <c r="C193" s="1" t="s">
        <v>9</v>
      </c>
      <c r="D193" s="111">
        <v>1</v>
      </c>
      <c r="E193" s="141"/>
      <c r="F193" s="98">
        <f>D193*ROUND(E193,2)</f>
        <v>0</v>
      </c>
    </row>
    <row r="194" spans="1:6" x14ac:dyDescent="0.25">
      <c r="A194" s="35" t="s">
        <v>625</v>
      </c>
      <c r="B194" s="9" t="s">
        <v>70</v>
      </c>
      <c r="C194" s="1" t="s">
        <v>9</v>
      </c>
      <c r="D194" s="111">
        <v>2</v>
      </c>
      <c r="E194" s="141"/>
      <c r="F194" s="98">
        <f>D194*ROUND(E194,2)</f>
        <v>0</v>
      </c>
    </row>
    <row r="195" spans="1:6" ht="51" x14ac:dyDescent="0.25">
      <c r="A195" s="35" t="s">
        <v>400</v>
      </c>
      <c r="B195" s="9" t="s">
        <v>68</v>
      </c>
      <c r="C195" s="178"/>
      <c r="D195" s="179"/>
      <c r="E195" s="180"/>
      <c r="F195" s="177"/>
    </row>
    <row r="196" spans="1:6" x14ac:dyDescent="0.25">
      <c r="A196" s="35" t="s">
        <v>626</v>
      </c>
      <c r="B196" s="9" t="s">
        <v>74</v>
      </c>
      <c r="C196" s="1" t="s">
        <v>9</v>
      </c>
      <c r="D196" s="111">
        <v>1</v>
      </c>
      <c r="E196" s="141"/>
      <c r="F196" s="98">
        <f t="shared" ref="F196:F208" si="16">D196*ROUND(E196,2)</f>
        <v>0</v>
      </c>
    </row>
    <row r="197" spans="1:6" ht="25.5" x14ac:dyDescent="0.25">
      <c r="A197" s="35" t="s">
        <v>401</v>
      </c>
      <c r="B197" s="9" t="s">
        <v>75</v>
      </c>
      <c r="C197" s="1" t="s">
        <v>37</v>
      </c>
      <c r="D197" s="114">
        <v>459</v>
      </c>
      <c r="E197" s="141"/>
      <c r="F197" s="98">
        <f t="shared" si="16"/>
        <v>0</v>
      </c>
    </row>
    <row r="198" spans="1:6" ht="25.5" x14ac:dyDescent="0.25">
      <c r="A198" s="35" t="s">
        <v>402</v>
      </c>
      <c r="B198" s="9" t="s">
        <v>76</v>
      </c>
      <c r="C198" s="1" t="s">
        <v>134</v>
      </c>
      <c r="D198" s="114">
        <v>465</v>
      </c>
      <c r="E198" s="141"/>
      <c r="F198" s="98">
        <f t="shared" si="16"/>
        <v>0</v>
      </c>
    </row>
    <row r="199" spans="1:6" ht="38.25" x14ac:dyDescent="0.25">
      <c r="A199" s="35" t="s">
        <v>403</v>
      </c>
      <c r="B199" s="9" t="s">
        <v>77</v>
      </c>
      <c r="C199" s="1" t="s">
        <v>9</v>
      </c>
      <c r="D199" s="114">
        <v>13</v>
      </c>
      <c r="E199" s="141"/>
      <c r="F199" s="98">
        <f t="shared" si="16"/>
        <v>0</v>
      </c>
    </row>
    <row r="200" spans="1:6" ht="38.25" x14ac:dyDescent="0.25">
      <c r="A200" s="35" t="s">
        <v>404</v>
      </c>
      <c r="B200" s="9" t="s">
        <v>78</v>
      </c>
      <c r="C200" s="1" t="s">
        <v>9</v>
      </c>
      <c r="D200" s="114">
        <v>4</v>
      </c>
      <c r="E200" s="141"/>
      <c r="F200" s="98">
        <f t="shared" si="16"/>
        <v>0</v>
      </c>
    </row>
    <row r="201" spans="1:6" ht="38.25" x14ac:dyDescent="0.25">
      <c r="A201" s="35" t="s">
        <v>405</v>
      </c>
      <c r="B201" s="9" t="s">
        <v>79</v>
      </c>
      <c r="C201" s="1" t="s">
        <v>9</v>
      </c>
      <c r="D201" s="114">
        <v>1</v>
      </c>
      <c r="E201" s="141"/>
      <c r="F201" s="98">
        <f t="shared" si="16"/>
        <v>0</v>
      </c>
    </row>
    <row r="202" spans="1:6" ht="38.25" x14ac:dyDescent="0.25">
      <c r="A202" s="35" t="s">
        <v>406</v>
      </c>
      <c r="B202" s="9" t="s">
        <v>80</v>
      </c>
      <c r="C202" s="1" t="s">
        <v>9</v>
      </c>
      <c r="D202" s="114">
        <v>4</v>
      </c>
      <c r="E202" s="141"/>
      <c r="F202" s="98">
        <f t="shared" si="16"/>
        <v>0</v>
      </c>
    </row>
    <row r="203" spans="1:6" ht="51" x14ac:dyDescent="0.25">
      <c r="A203" s="35" t="s">
        <v>407</v>
      </c>
      <c r="B203" s="9" t="s">
        <v>81</v>
      </c>
      <c r="C203" s="1" t="s">
        <v>37</v>
      </c>
      <c r="D203" s="114">
        <v>10</v>
      </c>
      <c r="E203" s="141"/>
      <c r="F203" s="98">
        <f t="shared" si="16"/>
        <v>0</v>
      </c>
    </row>
    <row r="204" spans="1:6" ht="51" x14ac:dyDescent="0.25">
      <c r="A204" s="35" t="s">
        <v>408</v>
      </c>
      <c r="B204" s="9" t="s">
        <v>82</v>
      </c>
      <c r="C204" s="1" t="s">
        <v>37</v>
      </c>
      <c r="D204" s="114">
        <v>100</v>
      </c>
      <c r="E204" s="141"/>
      <c r="F204" s="98">
        <f t="shared" si="16"/>
        <v>0</v>
      </c>
    </row>
    <row r="205" spans="1:6" ht="51" x14ac:dyDescent="0.25">
      <c r="A205" s="35" t="s">
        <v>409</v>
      </c>
      <c r="B205" s="9" t="s">
        <v>83</v>
      </c>
      <c r="C205" s="1" t="s">
        <v>37</v>
      </c>
      <c r="D205" s="114">
        <v>10</v>
      </c>
      <c r="E205" s="141"/>
      <c r="F205" s="98">
        <f t="shared" si="16"/>
        <v>0</v>
      </c>
    </row>
    <row r="206" spans="1:6" ht="63.75" x14ac:dyDescent="0.25">
      <c r="A206" s="35" t="s">
        <v>410</v>
      </c>
      <c r="B206" s="9" t="s">
        <v>84</v>
      </c>
      <c r="C206" s="1" t="s">
        <v>9</v>
      </c>
      <c r="D206" s="114">
        <v>17</v>
      </c>
      <c r="E206" s="141"/>
      <c r="F206" s="98">
        <f t="shared" si="16"/>
        <v>0</v>
      </c>
    </row>
    <row r="207" spans="1:6" ht="51" x14ac:dyDescent="0.25">
      <c r="A207" s="35" t="s">
        <v>411</v>
      </c>
      <c r="B207" s="9" t="s">
        <v>85</v>
      </c>
      <c r="C207" s="1" t="s">
        <v>37</v>
      </c>
      <c r="D207" s="111">
        <v>509</v>
      </c>
      <c r="E207" s="141"/>
      <c r="F207" s="98">
        <f t="shared" si="16"/>
        <v>0</v>
      </c>
    </row>
    <row r="208" spans="1:6" ht="51" x14ac:dyDescent="0.25">
      <c r="A208" s="35" t="s">
        <v>412</v>
      </c>
      <c r="B208" s="9" t="s">
        <v>182</v>
      </c>
      <c r="C208" s="1" t="s">
        <v>9</v>
      </c>
      <c r="D208" s="114">
        <v>35</v>
      </c>
      <c r="E208" s="141"/>
      <c r="F208" s="98">
        <f t="shared" si="16"/>
        <v>0</v>
      </c>
    </row>
    <row r="209" spans="1:6" x14ac:dyDescent="0.25">
      <c r="A209" s="64" t="s">
        <v>413</v>
      </c>
      <c r="B209" s="62" t="s">
        <v>86</v>
      </c>
      <c r="C209" s="61"/>
      <c r="D209" s="109"/>
      <c r="E209" s="139"/>
      <c r="F209" s="63">
        <f>F212+F220+F238</f>
        <v>0</v>
      </c>
    </row>
    <row r="210" spans="1:6" ht="15" customHeight="1" x14ac:dyDescent="0.25">
      <c r="A210" s="294" t="s">
        <v>239</v>
      </c>
      <c r="B210" s="295"/>
      <c r="C210" s="295"/>
      <c r="D210" s="295"/>
      <c r="E210" s="298"/>
      <c r="F210" s="299"/>
    </row>
    <row r="211" spans="1:6" ht="51" customHeight="1" x14ac:dyDescent="0.25">
      <c r="A211" s="296"/>
      <c r="B211" s="297"/>
      <c r="C211" s="297"/>
      <c r="D211" s="297"/>
      <c r="E211" s="300"/>
      <c r="F211" s="301"/>
    </row>
    <row r="212" spans="1:6" x14ac:dyDescent="0.25">
      <c r="A212" s="79" t="s">
        <v>140</v>
      </c>
      <c r="B212" s="3" t="s">
        <v>12</v>
      </c>
      <c r="C212" s="4"/>
      <c r="D212" s="110"/>
      <c r="E212" s="140"/>
      <c r="F212" s="33">
        <f>SUM(F213:F219)</f>
        <v>0</v>
      </c>
    </row>
    <row r="213" spans="1:6" x14ac:dyDescent="0.25">
      <c r="A213" s="80" t="s">
        <v>414</v>
      </c>
      <c r="B213" s="9" t="s">
        <v>87</v>
      </c>
      <c r="C213" s="1" t="s">
        <v>88</v>
      </c>
      <c r="D213" s="111">
        <v>308</v>
      </c>
      <c r="E213" s="142"/>
      <c r="F213" s="98">
        <f t="shared" ref="F213:F219" si="17">D213*ROUND(E213,2)</f>
        <v>0</v>
      </c>
    </row>
    <row r="214" spans="1:6" ht="25.5" x14ac:dyDescent="0.25">
      <c r="A214" s="80" t="s">
        <v>415</v>
      </c>
      <c r="B214" s="9" t="s">
        <v>89</v>
      </c>
      <c r="C214" s="1" t="s">
        <v>90</v>
      </c>
      <c r="D214" s="111">
        <v>77</v>
      </c>
      <c r="E214" s="142"/>
      <c r="F214" s="98">
        <f t="shared" si="17"/>
        <v>0</v>
      </c>
    </row>
    <row r="215" spans="1:6" ht="25.5" x14ac:dyDescent="0.25">
      <c r="A215" s="80" t="s">
        <v>416</v>
      </c>
      <c r="B215" s="9" t="s">
        <v>91</v>
      </c>
      <c r="C215" s="1" t="s">
        <v>90</v>
      </c>
      <c r="D215" s="111">
        <v>30</v>
      </c>
      <c r="E215" s="142"/>
      <c r="F215" s="98">
        <f t="shared" si="17"/>
        <v>0</v>
      </c>
    </row>
    <row r="216" spans="1:6" ht="25.5" x14ac:dyDescent="0.25">
      <c r="A216" s="80" t="s">
        <v>417</v>
      </c>
      <c r="B216" s="9" t="s">
        <v>92</v>
      </c>
      <c r="C216" s="1" t="s">
        <v>90</v>
      </c>
      <c r="D216" s="111">
        <v>44</v>
      </c>
      <c r="E216" s="142"/>
      <c r="F216" s="98">
        <f t="shared" si="17"/>
        <v>0</v>
      </c>
    </row>
    <row r="217" spans="1:6" x14ac:dyDescent="0.25">
      <c r="A217" s="80" t="s">
        <v>418</v>
      </c>
      <c r="B217" s="9" t="s">
        <v>93</v>
      </c>
      <c r="C217" s="1" t="s">
        <v>90</v>
      </c>
      <c r="D217" s="111">
        <v>48</v>
      </c>
      <c r="E217" s="142"/>
      <c r="F217" s="98">
        <f t="shared" si="17"/>
        <v>0</v>
      </c>
    </row>
    <row r="218" spans="1:6" ht="25.5" x14ac:dyDescent="0.25">
      <c r="A218" s="80" t="s">
        <v>419</v>
      </c>
      <c r="B218" s="9" t="s">
        <v>94</v>
      </c>
      <c r="C218" s="1" t="s">
        <v>90</v>
      </c>
      <c r="D218" s="111">
        <v>263</v>
      </c>
      <c r="E218" s="142"/>
      <c r="F218" s="98">
        <f t="shared" si="17"/>
        <v>0</v>
      </c>
    </row>
    <row r="219" spans="1:6" x14ac:dyDescent="0.25">
      <c r="A219" s="80" t="s">
        <v>420</v>
      </c>
      <c r="B219" s="9" t="s">
        <v>95</v>
      </c>
      <c r="C219" s="1" t="s">
        <v>90</v>
      </c>
      <c r="D219" s="111">
        <v>1</v>
      </c>
      <c r="E219" s="142"/>
      <c r="F219" s="98">
        <f t="shared" si="17"/>
        <v>0</v>
      </c>
    </row>
    <row r="220" spans="1:6" x14ac:dyDescent="0.25">
      <c r="A220" s="79" t="s">
        <v>172</v>
      </c>
      <c r="B220" s="3" t="s">
        <v>35</v>
      </c>
      <c r="C220" s="4"/>
      <c r="D220" s="110"/>
      <c r="E220" s="140"/>
      <c r="F220" s="33">
        <f>SUM(F221:F237)</f>
        <v>0</v>
      </c>
    </row>
    <row r="221" spans="1:6" ht="15.75" customHeight="1" x14ac:dyDescent="0.25">
      <c r="A221" s="80" t="s">
        <v>421</v>
      </c>
      <c r="B221" s="9" t="s">
        <v>173</v>
      </c>
      <c r="C221" s="1" t="s">
        <v>96</v>
      </c>
      <c r="D221" s="111">
        <v>449</v>
      </c>
      <c r="E221" s="142"/>
      <c r="F221" s="98">
        <f t="shared" ref="F221:F237" si="18">D221*ROUND(E221,2)</f>
        <v>0</v>
      </c>
    </row>
    <row r="222" spans="1:6" ht="25.5" x14ac:dyDescent="0.25">
      <c r="A222" s="80" t="s">
        <v>422</v>
      </c>
      <c r="B222" s="9" t="s">
        <v>247</v>
      </c>
      <c r="C222" s="1" t="s">
        <v>9</v>
      </c>
      <c r="D222" s="111">
        <v>4</v>
      </c>
      <c r="E222" s="142"/>
      <c r="F222" s="98">
        <f t="shared" si="18"/>
        <v>0</v>
      </c>
    </row>
    <row r="223" spans="1:6" ht="25.5" x14ac:dyDescent="0.25">
      <c r="A223" s="80" t="s">
        <v>423</v>
      </c>
      <c r="B223" s="9" t="s">
        <v>248</v>
      </c>
      <c r="C223" s="1" t="s">
        <v>9</v>
      </c>
      <c r="D223" s="111">
        <v>24</v>
      </c>
      <c r="E223" s="141"/>
      <c r="F223" s="98">
        <f t="shared" si="18"/>
        <v>0</v>
      </c>
    </row>
    <row r="224" spans="1:6" x14ac:dyDescent="0.25">
      <c r="A224" s="80" t="s">
        <v>424</v>
      </c>
      <c r="B224" s="9" t="s">
        <v>97</v>
      </c>
      <c r="C224" s="1" t="s">
        <v>9</v>
      </c>
      <c r="D224" s="111">
        <v>8</v>
      </c>
      <c r="E224" s="142"/>
      <c r="F224" s="98">
        <f t="shared" si="18"/>
        <v>0</v>
      </c>
    </row>
    <row r="225" spans="1:6" x14ac:dyDescent="0.25">
      <c r="A225" s="80" t="s">
        <v>425</v>
      </c>
      <c r="B225" s="9" t="s">
        <v>98</v>
      </c>
      <c r="C225" s="1" t="s">
        <v>9</v>
      </c>
      <c r="D225" s="111">
        <v>19</v>
      </c>
      <c r="E225" s="142"/>
      <c r="F225" s="98">
        <f t="shared" si="18"/>
        <v>0</v>
      </c>
    </row>
    <row r="226" spans="1:6" x14ac:dyDescent="0.25">
      <c r="A226" s="80" t="s">
        <v>426</v>
      </c>
      <c r="B226" s="9" t="s">
        <v>245</v>
      </c>
      <c r="C226" s="1" t="s">
        <v>9</v>
      </c>
      <c r="D226" s="111">
        <v>15</v>
      </c>
      <c r="E226" s="142"/>
      <c r="F226" s="98">
        <f t="shared" si="18"/>
        <v>0</v>
      </c>
    </row>
    <row r="227" spans="1:6" x14ac:dyDescent="0.25">
      <c r="A227" s="80" t="s">
        <v>427</v>
      </c>
      <c r="B227" s="9" t="s">
        <v>246</v>
      </c>
      <c r="C227" s="1" t="s">
        <v>9</v>
      </c>
      <c r="D227" s="111">
        <v>15</v>
      </c>
      <c r="E227" s="142"/>
      <c r="F227" s="98">
        <f t="shared" si="18"/>
        <v>0</v>
      </c>
    </row>
    <row r="228" spans="1:6" x14ac:dyDescent="0.25">
      <c r="A228" s="80" t="s">
        <v>428</v>
      </c>
      <c r="B228" s="9" t="s">
        <v>131</v>
      </c>
      <c r="C228" s="1" t="s">
        <v>9</v>
      </c>
      <c r="D228" s="111">
        <v>24</v>
      </c>
      <c r="E228" s="141"/>
      <c r="F228" s="98">
        <f t="shared" si="18"/>
        <v>0</v>
      </c>
    </row>
    <row r="229" spans="1:6" x14ac:dyDescent="0.25">
      <c r="A229" s="80" t="s">
        <v>429</v>
      </c>
      <c r="B229" s="9" t="s">
        <v>223</v>
      </c>
      <c r="C229" s="1" t="s">
        <v>9</v>
      </c>
      <c r="D229" s="111">
        <v>37</v>
      </c>
      <c r="E229" s="141"/>
      <c r="F229" s="98">
        <f t="shared" si="18"/>
        <v>0</v>
      </c>
    </row>
    <row r="230" spans="1:6" x14ac:dyDescent="0.25">
      <c r="A230" s="80" t="s">
        <v>430</v>
      </c>
      <c r="B230" s="9" t="s">
        <v>99</v>
      </c>
      <c r="C230" s="1" t="s">
        <v>9</v>
      </c>
      <c r="D230" s="111">
        <v>34</v>
      </c>
      <c r="E230" s="141"/>
      <c r="F230" s="98">
        <f t="shared" si="18"/>
        <v>0</v>
      </c>
    </row>
    <row r="231" spans="1:6" ht="25.5" x14ac:dyDescent="0.25">
      <c r="A231" s="80" t="s">
        <v>431</v>
      </c>
      <c r="B231" s="9" t="s">
        <v>100</v>
      </c>
      <c r="C231" s="1" t="s">
        <v>9</v>
      </c>
      <c r="D231" s="111">
        <v>15</v>
      </c>
      <c r="E231" s="141"/>
      <c r="F231" s="98">
        <f t="shared" si="18"/>
        <v>0</v>
      </c>
    </row>
    <row r="232" spans="1:6" ht="25.5" x14ac:dyDescent="0.25">
      <c r="A232" s="80" t="s">
        <v>432</v>
      </c>
      <c r="B232" s="9" t="s">
        <v>101</v>
      </c>
      <c r="C232" s="1" t="s">
        <v>9</v>
      </c>
      <c r="D232" s="111">
        <v>14</v>
      </c>
      <c r="E232" s="141"/>
      <c r="F232" s="98">
        <f t="shared" si="18"/>
        <v>0</v>
      </c>
    </row>
    <row r="233" spans="1:6" x14ac:dyDescent="0.25">
      <c r="A233" s="80" t="s">
        <v>598</v>
      </c>
      <c r="B233" s="9" t="s">
        <v>102</v>
      </c>
      <c r="C233" s="1" t="s">
        <v>9</v>
      </c>
      <c r="D233" s="111">
        <v>6</v>
      </c>
      <c r="E233" s="141"/>
      <c r="F233" s="98">
        <f t="shared" si="18"/>
        <v>0</v>
      </c>
    </row>
    <row r="234" spans="1:6" x14ac:dyDescent="0.25">
      <c r="A234" s="80" t="s">
        <v>433</v>
      </c>
      <c r="B234" s="11" t="s">
        <v>252</v>
      </c>
      <c r="C234" s="1" t="s">
        <v>9</v>
      </c>
      <c r="D234" s="111">
        <v>12</v>
      </c>
      <c r="E234" s="141"/>
      <c r="F234" s="98">
        <f t="shared" si="18"/>
        <v>0</v>
      </c>
    </row>
    <row r="235" spans="1:6" x14ac:dyDescent="0.25">
      <c r="A235" s="80" t="s">
        <v>434</v>
      </c>
      <c r="B235" s="9" t="s">
        <v>253</v>
      </c>
      <c r="C235" s="1" t="s">
        <v>9</v>
      </c>
      <c r="D235" s="111">
        <v>21</v>
      </c>
      <c r="E235" s="141"/>
      <c r="F235" s="98">
        <f t="shared" si="18"/>
        <v>0</v>
      </c>
    </row>
    <row r="236" spans="1:6" x14ac:dyDescent="0.25">
      <c r="A236" s="80" t="s">
        <v>435</v>
      </c>
      <c r="B236" s="9" t="s">
        <v>103</v>
      </c>
      <c r="C236" s="1" t="s">
        <v>9</v>
      </c>
      <c r="D236" s="111">
        <v>12</v>
      </c>
      <c r="E236" s="141"/>
      <c r="F236" s="98">
        <f t="shared" si="18"/>
        <v>0</v>
      </c>
    </row>
    <row r="237" spans="1:6" x14ac:dyDescent="0.25">
      <c r="A237" s="80" t="s">
        <v>436</v>
      </c>
      <c r="B237" s="9" t="s">
        <v>105</v>
      </c>
      <c r="C237" s="1" t="s">
        <v>9</v>
      </c>
      <c r="D237" s="111">
        <v>34</v>
      </c>
      <c r="E237" s="141"/>
      <c r="F237" s="98">
        <f t="shared" si="18"/>
        <v>0</v>
      </c>
    </row>
    <row r="238" spans="1:6" x14ac:dyDescent="0.25">
      <c r="A238" s="79" t="s">
        <v>141</v>
      </c>
      <c r="B238" s="3" t="s">
        <v>56</v>
      </c>
      <c r="C238" s="4"/>
      <c r="D238" s="110"/>
      <c r="E238" s="140"/>
      <c r="F238" s="33">
        <f>SUM(F239:F245)</f>
        <v>0</v>
      </c>
    </row>
    <row r="239" spans="1:6" x14ac:dyDescent="0.25">
      <c r="A239" s="80" t="s">
        <v>437</v>
      </c>
      <c r="B239" s="9" t="s">
        <v>181</v>
      </c>
      <c r="C239" s="1" t="s">
        <v>9</v>
      </c>
      <c r="D239" s="111">
        <v>28</v>
      </c>
      <c r="E239" s="142"/>
      <c r="F239" s="98">
        <f t="shared" ref="F239:F245" si="19">D239*ROUND(E239,2)</f>
        <v>0</v>
      </c>
    </row>
    <row r="240" spans="1:6" ht="25.5" x14ac:dyDescent="0.25">
      <c r="A240" s="80" t="s">
        <v>438</v>
      </c>
      <c r="B240" s="9" t="s">
        <v>107</v>
      </c>
      <c r="C240" s="1" t="s">
        <v>9</v>
      </c>
      <c r="D240" s="111">
        <v>53</v>
      </c>
      <c r="E240" s="142"/>
      <c r="F240" s="98">
        <f t="shared" si="19"/>
        <v>0</v>
      </c>
    </row>
    <row r="241" spans="1:6" ht="25.5" x14ac:dyDescent="0.25">
      <c r="A241" s="80" t="s">
        <v>439</v>
      </c>
      <c r="B241" s="9" t="s">
        <v>108</v>
      </c>
      <c r="C241" s="1" t="s">
        <v>109</v>
      </c>
      <c r="D241" s="111">
        <v>20</v>
      </c>
      <c r="E241" s="142"/>
      <c r="F241" s="98">
        <f t="shared" si="19"/>
        <v>0</v>
      </c>
    </row>
    <row r="242" spans="1:6" ht="25.5" x14ac:dyDescent="0.25">
      <c r="A242" s="80" t="s">
        <v>440</v>
      </c>
      <c r="B242" s="9" t="s">
        <v>110</v>
      </c>
      <c r="C242" s="1" t="s">
        <v>111</v>
      </c>
      <c r="D242" s="111">
        <v>40</v>
      </c>
      <c r="E242" s="142"/>
      <c r="F242" s="98">
        <f t="shared" si="19"/>
        <v>0</v>
      </c>
    </row>
    <row r="243" spans="1:6" ht="25.5" x14ac:dyDescent="0.25">
      <c r="A243" s="80" t="s">
        <v>441</v>
      </c>
      <c r="B243" s="9" t="s">
        <v>112</v>
      </c>
      <c r="C243" s="1" t="s">
        <v>109</v>
      </c>
      <c r="D243" s="111">
        <v>584</v>
      </c>
      <c r="E243" s="142"/>
      <c r="F243" s="98">
        <f t="shared" si="19"/>
        <v>0</v>
      </c>
    </row>
    <row r="244" spans="1:6" x14ac:dyDescent="0.25">
      <c r="A244" s="80" t="s">
        <v>442</v>
      </c>
      <c r="B244" s="9" t="s">
        <v>183</v>
      </c>
      <c r="C244" s="1" t="s">
        <v>9</v>
      </c>
      <c r="D244" s="111">
        <v>1</v>
      </c>
      <c r="E244" s="141"/>
      <c r="F244" s="98">
        <f t="shared" si="19"/>
        <v>0</v>
      </c>
    </row>
    <row r="245" spans="1:6" ht="25.5" x14ac:dyDescent="0.25">
      <c r="A245" s="80" t="s">
        <v>443</v>
      </c>
      <c r="B245" s="9" t="s">
        <v>222</v>
      </c>
      <c r="C245" s="1" t="s">
        <v>96</v>
      </c>
      <c r="D245" s="111">
        <v>418</v>
      </c>
      <c r="E245" s="142"/>
      <c r="F245" s="98">
        <f t="shared" si="19"/>
        <v>0</v>
      </c>
    </row>
    <row r="246" spans="1:6" ht="31.5" x14ac:dyDescent="0.25">
      <c r="A246" s="90" t="s">
        <v>180</v>
      </c>
      <c r="B246" s="91" t="s">
        <v>529</v>
      </c>
      <c r="C246" s="92"/>
      <c r="D246" s="116"/>
      <c r="E246" s="144"/>
      <c r="F246" s="100">
        <f>F247+F326</f>
        <v>0</v>
      </c>
    </row>
    <row r="247" spans="1:6" ht="15.75" x14ac:dyDescent="0.25">
      <c r="A247" s="37" t="s">
        <v>444</v>
      </c>
      <c r="B247" s="38" t="s">
        <v>566</v>
      </c>
      <c r="C247" s="20"/>
      <c r="D247" s="108"/>
      <c r="E247" s="138"/>
      <c r="F247" s="63">
        <f>F248+F267+F281</f>
        <v>0</v>
      </c>
    </row>
    <row r="248" spans="1:6" x14ac:dyDescent="0.25">
      <c r="A248" s="165" t="s">
        <v>445</v>
      </c>
      <c r="B248" s="170" t="s">
        <v>549</v>
      </c>
      <c r="C248" s="166"/>
      <c r="D248" s="167"/>
      <c r="E248" s="168"/>
      <c r="F248" s="169">
        <f>F250+F258+F262</f>
        <v>0</v>
      </c>
    </row>
    <row r="249" spans="1:6" ht="20.25" customHeight="1" x14ac:dyDescent="0.25">
      <c r="A249" s="291" t="s">
        <v>550</v>
      </c>
      <c r="B249" s="292"/>
      <c r="C249" s="292"/>
      <c r="D249" s="292"/>
      <c r="E249" s="292"/>
      <c r="F249" s="293"/>
    </row>
    <row r="250" spans="1:6" x14ac:dyDescent="0.25">
      <c r="A250" s="67" t="s">
        <v>512</v>
      </c>
      <c r="B250" s="3" t="s">
        <v>12</v>
      </c>
      <c r="C250" s="4"/>
      <c r="D250" s="110"/>
      <c r="E250" s="140"/>
      <c r="F250" s="33">
        <f>SUM(F251:F257)</f>
        <v>0</v>
      </c>
    </row>
    <row r="251" spans="1:6" x14ac:dyDescent="0.25">
      <c r="A251" s="68" t="s">
        <v>513</v>
      </c>
      <c r="B251" s="9" t="s">
        <v>87</v>
      </c>
      <c r="C251" s="10" t="s">
        <v>88</v>
      </c>
      <c r="D251" s="111">
        <v>34</v>
      </c>
      <c r="E251" s="142"/>
      <c r="F251" s="98">
        <f t="shared" ref="F251:F257" si="20">D251*ROUND(E251,2)</f>
        <v>0</v>
      </c>
    </row>
    <row r="252" spans="1:6" ht="19.5" customHeight="1" x14ac:dyDescent="0.25">
      <c r="A252" s="68" t="s">
        <v>514</v>
      </c>
      <c r="B252" s="9" t="s">
        <v>89</v>
      </c>
      <c r="C252" s="10" t="s">
        <v>90</v>
      </c>
      <c r="D252" s="111">
        <v>8</v>
      </c>
      <c r="E252" s="142"/>
      <c r="F252" s="98">
        <f t="shared" si="20"/>
        <v>0</v>
      </c>
    </row>
    <row r="253" spans="1:6" ht="25.5" x14ac:dyDescent="0.25">
      <c r="A253" s="68" t="s">
        <v>515</v>
      </c>
      <c r="B253" s="9" t="s">
        <v>91</v>
      </c>
      <c r="C253" s="10" t="s">
        <v>90</v>
      </c>
      <c r="D253" s="111">
        <v>3</v>
      </c>
      <c r="E253" s="142"/>
      <c r="F253" s="98">
        <f t="shared" si="20"/>
        <v>0</v>
      </c>
    </row>
    <row r="254" spans="1:6" ht="25.5" x14ac:dyDescent="0.25">
      <c r="A254" s="68" t="s">
        <v>516</v>
      </c>
      <c r="B254" s="9" t="s">
        <v>92</v>
      </c>
      <c r="C254" s="10" t="s">
        <v>90</v>
      </c>
      <c r="D254" s="111">
        <v>5</v>
      </c>
      <c r="E254" s="142"/>
      <c r="F254" s="98">
        <f>D254*ROUND(E254,2)</f>
        <v>0</v>
      </c>
    </row>
    <row r="255" spans="1:6" x14ac:dyDescent="0.25">
      <c r="A255" s="68" t="s">
        <v>517</v>
      </c>
      <c r="B255" s="9" t="s">
        <v>93</v>
      </c>
      <c r="C255" s="10" t="s">
        <v>90</v>
      </c>
      <c r="D255" s="111">
        <v>22</v>
      </c>
      <c r="E255" s="142"/>
      <c r="F255" s="98">
        <f t="shared" si="20"/>
        <v>0</v>
      </c>
    </row>
    <row r="256" spans="1:6" ht="26.25" customHeight="1" x14ac:dyDescent="0.25">
      <c r="A256" s="68" t="s">
        <v>518</v>
      </c>
      <c r="B256" s="9" t="s">
        <v>94</v>
      </c>
      <c r="C256" s="10" t="s">
        <v>90</v>
      </c>
      <c r="D256" s="111">
        <v>11</v>
      </c>
      <c r="E256" s="142"/>
      <c r="F256" s="98">
        <f t="shared" si="20"/>
        <v>0</v>
      </c>
    </row>
    <row r="257" spans="1:6" x14ac:dyDescent="0.25">
      <c r="A257" s="68" t="s">
        <v>519</v>
      </c>
      <c r="B257" s="9" t="s">
        <v>95</v>
      </c>
      <c r="C257" s="10" t="s">
        <v>90</v>
      </c>
      <c r="D257" s="111">
        <v>1</v>
      </c>
      <c r="E257" s="142"/>
      <c r="F257" s="98">
        <f t="shared" si="20"/>
        <v>0</v>
      </c>
    </row>
    <row r="258" spans="1:6" x14ac:dyDescent="0.25">
      <c r="A258" s="67" t="s">
        <v>521</v>
      </c>
      <c r="B258" s="3" t="s">
        <v>35</v>
      </c>
      <c r="C258" s="4"/>
      <c r="D258" s="110"/>
      <c r="E258" s="140"/>
      <c r="F258" s="33">
        <f>SUM(F259:F261)</f>
        <v>0</v>
      </c>
    </row>
    <row r="259" spans="1:6" ht="20.25" customHeight="1" x14ac:dyDescent="0.25">
      <c r="A259" s="68" t="s">
        <v>522</v>
      </c>
      <c r="B259" s="2" t="s">
        <v>173</v>
      </c>
      <c r="C259" s="10" t="s">
        <v>96</v>
      </c>
      <c r="D259" s="111">
        <v>49</v>
      </c>
      <c r="E259" s="142"/>
      <c r="F259" s="98">
        <f t="shared" ref="F259:F266" si="21">D259*ROUND(E259,2)</f>
        <v>0</v>
      </c>
    </row>
    <row r="260" spans="1:6" ht="25.5" x14ac:dyDescent="0.25">
      <c r="A260" s="68" t="s">
        <v>523</v>
      </c>
      <c r="B260" s="2" t="s">
        <v>240</v>
      </c>
      <c r="C260" s="10" t="s">
        <v>9</v>
      </c>
      <c r="D260" s="114">
        <v>7</v>
      </c>
      <c r="E260" s="142"/>
      <c r="F260" s="98">
        <f t="shared" si="21"/>
        <v>0</v>
      </c>
    </row>
    <row r="261" spans="1:6" x14ac:dyDescent="0.25">
      <c r="A261" s="68" t="s">
        <v>524</v>
      </c>
      <c r="B261" s="9" t="s">
        <v>175</v>
      </c>
      <c r="C261" s="10" t="s">
        <v>9</v>
      </c>
      <c r="D261" s="114">
        <v>7</v>
      </c>
      <c r="E261" s="159"/>
      <c r="F261" s="98">
        <f t="shared" si="21"/>
        <v>0</v>
      </c>
    </row>
    <row r="262" spans="1:6" x14ac:dyDescent="0.25">
      <c r="A262" s="67" t="s">
        <v>526</v>
      </c>
      <c r="B262" s="3" t="s">
        <v>56</v>
      </c>
      <c r="C262" s="4"/>
      <c r="D262" s="217"/>
      <c r="E262" s="218"/>
      <c r="F262" s="52">
        <f>SUM(F263:F266)</f>
        <v>0</v>
      </c>
    </row>
    <row r="263" spans="1:6" x14ac:dyDescent="0.25">
      <c r="A263" s="68" t="s">
        <v>599</v>
      </c>
      <c r="B263" s="9" t="s">
        <v>525</v>
      </c>
      <c r="C263" s="10" t="s">
        <v>9</v>
      </c>
      <c r="D263" s="159">
        <v>7</v>
      </c>
      <c r="E263" s="158"/>
      <c r="F263" s="98">
        <f>D263*ROUND(E263,2)</f>
        <v>0</v>
      </c>
    </row>
    <row r="264" spans="1:6" ht="25.5" x14ac:dyDescent="0.25">
      <c r="A264" s="68" t="s">
        <v>600</v>
      </c>
      <c r="B264" s="9" t="s">
        <v>107</v>
      </c>
      <c r="C264" s="10" t="s">
        <v>9</v>
      </c>
      <c r="D264" s="158">
        <v>14</v>
      </c>
      <c r="E264" s="158"/>
      <c r="F264" s="98">
        <f t="shared" si="21"/>
        <v>0</v>
      </c>
    </row>
    <row r="265" spans="1:6" ht="25.5" x14ac:dyDescent="0.25">
      <c r="A265" s="68" t="s">
        <v>601</v>
      </c>
      <c r="B265" s="9" t="s">
        <v>112</v>
      </c>
      <c r="C265" s="10" t="s">
        <v>90</v>
      </c>
      <c r="D265" s="158">
        <v>36</v>
      </c>
      <c r="E265" s="158"/>
      <c r="F265" s="98">
        <f t="shared" si="21"/>
        <v>0</v>
      </c>
    </row>
    <row r="266" spans="1:6" ht="18" customHeight="1" x14ac:dyDescent="0.25">
      <c r="A266" s="68" t="s">
        <v>602</v>
      </c>
      <c r="B266" s="9" t="s">
        <v>222</v>
      </c>
      <c r="C266" s="10" t="s">
        <v>96</v>
      </c>
      <c r="D266" s="158">
        <v>49</v>
      </c>
      <c r="E266" s="158"/>
      <c r="F266" s="98">
        <f t="shared" si="21"/>
        <v>0</v>
      </c>
    </row>
    <row r="267" spans="1:6" x14ac:dyDescent="0.25">
      <c r="A267" s="165" t="s">
        <v>142</v>
      </c>
      <c r="B267" s="170" t="s">
        <v>548</v>
      </c>
      <c r="C267" s="166"/>
      <c r="D267" s="167"/>
      <c r="E267" s="168"/>
      <c r="F267" s="169">
        <f>F269+F277</f>
        <v>0</v>
      </c>
    </row>
    <row r="268" spans="1:6" x14ac:dyDescent="0.25">
      <c r="A268" s="291" t="s">
        <v>551</v>
      </c>
      <c r="B268" s="292"/>
      <c r="C268" s="292"/>
      <c r="D268" s="292"/>
      <c r="E268" s="292"/>
      <c r="F268" s="293"/>
    </row>
    <row r="269" spans="1:6" ht="25.5" x14ac:dyDescent="0.25">
      <c r="A269" s="67" t="s">
        <v>144</v>
      </c>
      <c r="B269" s="214" t="s">
        <v>556</v>
      </c>
      <c r="C269" s="4"/>
      <c r="D269" s="110"/>
      <c r="E269" s="140"/>
      <c r="F269" s="33">
        <f>SUM(F270:F276)</f>
        <v>0</v>
      </c>
    </row>
    <row r="270" spans="1:6" x14ac:dyDescent="0.25">
      <c r="A270" s="213" t="s">
        <v>546</v>
      </c>
      <c r="B270" s="225" t="s">
        <v>555</v>
      </c>
      <c r="C270" s="1" t="s">
        <v>9</v>
      </c>
      <c r="D270" s="192">
        <v>1</v>
      </c>
      <c r="E270" s="193"/>
      <c r="F270" s="198">
        <f t="shared" ref="F270:F273" si="22">D270*ROUND(E270,2)</f>
        <v>0</v>
      </c>
    </row>
    <row r="271" spans="1:6" ht="31.5" customHeight="1" x14ac:dyDescent="0.25">
      <c r="A271" s="197" t="s">
        <v>557</v>
      </c>
      <c r="B271" s="225" t="s">
        <v>590</v>
      </c>
      <c r="C271" s="1" t="s">
        <v>9</v>
      </c>
      <c r="D271" s="192">
        <v>2</v>
      </c>
      <c r="E271" s="193"/>
      <c r="F271" s="198">
        <f t="shared" si="22"/>
        <v>0</v>
      </c>
    </row>
    <row r="272" spans="1:6" ht="74.25" customHeight="1" x14ac:dyDescent="0.25">
      <c r="A272" s="215" t="s">
        <v>558</v>
      </c>
      <c r="B272" s="219" t="s">
        <v>547</v>
      </c>
      <c r="C272" s="211"/>
      <c r="D272" s="212"/>
      <c r="E272" s="209"/>
      <c r="F272" s="210"/>
    </row>
    <row r="273" spans="1:6" ht="15.75" customHeight="1" x14ac:dyDescent="0.25">
      <c r="A273" s="197" t="s">
        <v>559</v>
      </c>
      <c r="B273" s="220" t="s">
        <v>567</v>
      </c>
      <c r="C273" s="10" t="s">
        <v>9</v>
      </c>
      <c r="D273" s="192">
        <v>1</v>
      </c>
      <c r="E273" s="193"/>
      <c r="F273" s="198">
        <f t="shared" si="22"/>
        <v>0</v>
      </c>
    </row>
    <row r="274" spans="1:6" ht="212.25" customHeight="1" x14ac:dyDescent="0.25">
      <c r="A274" s="216" t="s">
        <v>560</v>
      </c>
      <c r="B274" s="200" t="s">
        <v>553</v>
      </c>
      <c r="C274" s="201"/>
      <c r="D274" s="202"/>
      <c r="E274" s="203"/>
      <c r="F274" s="204"/>
    </row>
    <row r="275" spans="1:6" ht="248.25" customHeight="1" x14ac:dyDescent="0.25">
      <c r="A275" s="227"/>
      <c r="B275" s="199" t="s">
        <v>552</v>
      </c>
      <c r="C275" s="205"/>
      <c r="D275" s="206"/>
      <c r="E275" s="207"/>
      <c r="F275" s="208"/>
    </row>
    <row r="276" spans="1:6" ht="18" customHeight="1" x14ac:dyDescent="0.25">
      <c r="A276" s="216" t="s">
        <v>565</v>
      </c>
      <c r="B276" s="196" t="s">
        <v>544</v>
      </c>
      <c r="C276" s="10" t="s">
        <v>9</v>
      </c>
      <c r="D276" s="192">
        <v>1</v>
      </c>
      <c r="E276" s="193"/>
      <c r="F276" s="198">
        <f t="shared" ref="F276" si="23">D276*ROUND(E276,2)</f>
        <v>0</v>
      </c>
    </row>
    <row r="277" spans="1:6" ht="36.75" customHeight="1" x14ac:dyDescent="0.25">
      <c r="A277" s="67" t="s">
        <v>143</v>
      </c>
      <c r="B277" s="214" t="s">
        <v>561</v>
      </c>
      <c r="C277" s="221"/>
      <c r="D277" s="222"/>
      <c r="E277" s="223"/>
      <c r="F277" s="224">
        <f>SUM(F280)</f>
        <v>0</v>
      </c>
    </row>
    <row r="278" spans="1:6" ht="171.75" customHeight="1" x14ac:dyDescent="0.25">
      <c r="A278" s="190" t="s">
        <v>562</v>
      </c>
      <c r="B278" s="194" t="s">
        <v>589</v>
      </c>
      <c r="C278" s="182"/>
      <c r="D278" s="183"/>
      <c r="E278" s="184"/>
      <c r="F278" s="185"/>
    </row>
    <row r="279" spans="1:6" ht="210" customHeight="1" x14ac:dyDescent="0.25">
      <c r="A279" s="191"/>
      <c r="B279" s="195" t="s">
        <v>554</v>
      </c>
      <c r="C279" s="186"/>
      <c r="D279" s="187"/>
      <c r="E279" s="188"/>
      <c r="F279" s="189"/>
    </row>
    <row r="280" spans="1:6" x14ac:dyDescent="0.25">
      <c r="A280" s="190" t="s">
        <v>563</v>
      </c>
      <c r="B280" s="196" t="s">
        <v>564</v>
      </c>
      <c r="C280" s="45" t="s">
        <v>37</v>
      </c>
      <c r="D280" s="192">
        <v>40</v>
      </c>
      <c r="E280" s="193"/>
      <c r="F280" s="98">
        <f t="shared" ref="F280" si="24">D280*ROUND(E280,2)</f>
        <v>0</v>
      </c>
    </row>
    <row r="281" spans="1:6" ht="30" x14ac:dyDescent="0.25">
      <c r="A281" s="165" t="s">
        <v>446</v>
      </c>
      <c r="B281" s="173" t="s">
        <v>528</v>
      </c>
      <c r="C281" s="171"/>
      <c r="D281" s="172"/>
      <c r="E281" s="172"/>
      <c r="F281" s="99">
        <f>F282+F298+F303+F314+F317</f>
        <v>0</v>
      </c>
    </row>
    <row r="282" spans="1:6" x14ac:dyDescent="0.25">
      <c r="A282" s="65" t="s">
        <v>147</v>
      </c>
      <c r="B282" s="5" t="s">
        <v>5</v>
      </c>
      <c r="C282" s="69"/>
      <c r="D282" s="117"/>
      <c r="E282" s="145"/>
      <c r="F282" s="70">
        <f>SUM(F283:F297)</f>
        <v>0</v>
      </c>
    </row>
    <row r="283" spans="1:6" ht="114.75" x14ac:dyDescent="0.25">
      <c r="A283" s="32" t="s">
        <v>570</v>
      </c>
      <c r="B283" s="21" t="s">
        <v>186</v>
      </c>
      <c r="C283" s="45" t="s">
        <v>37</v>
      </c>
      <c r="D283" s="118">
        <v>660</v>
      </c>
      <c r="E283" s="146"/>
      <c r="F283" s="98">
        <f t="shared" ref="F283:F297" si="25">D283*ROUND(E283,2)</f>
        <v>0</v>
      </c>
    </row>
    <row r="284" spans="1:6" ht="51" x14ac:dyDescent="0.25">
      <c r="A284" s="32" t="s">
        <v>571</v>
      </c>
      <c r="B284" s="154" t="s">
        <v>187</v>
      </c>
      <c r="C284" s="45" t="s">
        <v>37</v>
      </c>
      <c r="D284" s="120">
        <v>45</v>
      </c>
      <c r="E284" s="147"/>
      <c r="F284" s="98">
        <f t="shared" si="25"/>
        <v>0</v>
      </c>
    </row>
    <row r="285" spans="1:6" ht="63.75" x14ac:dyDescent="0.25">
      <c r="A285" s="32" t="s">
        <v>572</v>
      </c>
      <c r="B285" s="154" t="s">
        <v>608</v>
      </c>
      <c r="C285" s="13" t="s">
        <v>109</v>
      </c>
      <c r="D285" s="120">
        <v>3487</v>
      </c>
      <c r="E285" s="147"/>
      <c r="F285" s="98">
        <f t="shared" si="25"/>
        <v>0</v>
      </c>
    </row>
    <row r="286" spans="1:6" ht="51" x14ac:dyDescent="0.25">
      <c r="A286" s="32" t="s">
        <v>573</v>
      </c>
      <c r="B286" s="154" t="s">
        <v>188</v>
      </c>
      <c r="C286" s="45" t="s">
        <v>37</v>
      </c>
      <c r="D286" s="119">
        <v>9</v>
      </c>
      <c r="E286" s="147"/>
      <c r="F286" s="98">
        <f t="shared" si="25"/>
        <v>0</v>
      </c>
    </row>
    <row r="287" spans="1:6" ht="51" x14ac:dyDescent="0.25">
      <c r="A287" s="32" t="s">
        <v>574</v>
      </c>
      <c r="B287" s="21" t="s">
        <v>189</v>
      </c>
      <c r="C287" s="13" t="s">
        <v>109</v>
      </c>
      <c r="D287" s="119">
        <v>312</v>
      </c>
      <c r="E287" s="147"/>
      <c r="F287" s="98">
        <f t="shared" si="25"/>
        <v>0</v>
      </c>
    </row>
    <row r="288" spans="1:6" ht="51" x14ac:dyDescent="0.25">
      <c r="A288" s="32" t="s">
        <v>575</v>
      </c>
      <c r="B288" s="21" t="s">
        <v>190</v>
      </c>
      <c r="C288" s="13" t="s">
        <v>109</v>
      </c>
      <c r="D288" s="119">
        <v>332</v>
      </c>
      <c r="E288" s="147"/>
      <c r="F288" s="98">
        <f t="shared" si="25"/>
        <v>0</v>
      </c>
    </row>
    <row r="289" spans="1:6" ht="76.5" x14ac:dyDescent="0.25">
      <c r="A289" s="32" t="s">
        <v>576</v>
      </c>
      <c r="B289" s="155" t="s">
        <v>191</v>
      </c>
      <c r="C289" s="13" t="s">
        <v>109</v>
      </c>
      <c r="D289" s="119">
        <v>22</v>
      </c>
      <c r="E289" s="147"/>
      <c r="F289" s="98">
        <f t="shared" si="25"/>
        <v>0</v>
      </c>
    </row>
    <row r="290" spans="1:6" ht="63.75" x14ac:dyDescent="0.25">
      <c r="A290" s="32" t="s">
        <v>577</v>
      </c>
      <c r="B290" s="22" t="s">
        <v>192</v>
      </c>
      <c r="C290" s="13" t="s">
        <v>109</v>
      </c>
      <c r="D290" s="119">
        <v>3</v>
      </c>
      <c r="E290" s="147"/>
      <c r="F290" s="98">
        <f t="shared" si="25"/>
        <v>0</v>
      </c>
    </row>
    <row r="291" spans="1:6" ht="63.75" x14ac:dyDescent="0.25">
      <c r="A291" s="32" t="s">
        <v>578</v>
      </c>
      <c r="B291" s="22" t="s">
        <v>193</v>
      </c>
      <c r="C291" s="45" t="s">
        <v>9</v>
      </c>
      <c r="D291" s="120">
        <v>11</v>
      </c>
      <c r="E291" s="147"/>
      <c r="F291" s="98">
        <f t="shared" si="25"/>
        <v>0</v>
      </c>
    </row>
    <row r="292" spans="1:6" ht="51" x14ac:dyDescent="0.25">
      <c r="A292" s="32" t="s">
        <v>579</v>
      </c>
      <c r="B292" s="156" t="s">
        <v>194</v>
      </c>
      <c r="C292" s="45" t="s">
        <v>37</v>
      </c>
      <c r="D292" s="120">
        <v>21</v>
      </c>
      <c r="E292" s="147"/>
      <c r="F292" s="98">
        <f t="shared" si="25"/>
        <v>0</v>
      </c>
    </row>
    <row r="293" spans="1:6" ht="76.5" x14ac:dyDescent="0.25">
      <c r="A293" s="32" t="s">
        <v>580</v>
      </c>
      <c r="B293" s="22" t="s">
        <v>195</v>
      </c>
      <c r="C293" s="45" t="s">
        <v>9</v>
      </c>
      <c r="D293" s="120">
        <v>32</v>
      </c>
      <c r="E293" s="147"/>
      <c r="F293" s="98">
        <f t="shared" si="25"/>
        <v>0</v>
      </c>
    </row>
    <row r="294" spans="1:6" ht="25.5" x14ac:dyDescent="0.25">
      <c r="A294" s="32" t="s">
        <v>581</v>
      </c>
      <c r="B294" s="23" t="s">
        <v>196</v>
      </c>
      <c r="C294" s="45" t="s">
        <v>9</v>
      </c>
      <c r="D294" s="120">
        <v>19</v>
      </c>
      <c r="E294" s="147"/>
      <c r="F294" s="98">
        <f t="shared" si="25"/>
        <v>0</v>
      </c>
    </row>
    <row r="295" spans="1:6" ht="115.5" customHeight="1" x14ac:dyDescent="0.25">
      <c r="A295" s="32" t="s">
        <v>582</v>
      </c>
      <c r="B295" s="24" t="s">
        <v>509</v>
      </c>
      <c r="C295" s="105" t="s">
        <v>37</v>
      </c>
      <c r="D295" s="121">
        <v>125</v>
      </c>
      <c r="E295" s="157"/>
      <c r="F295" s="98">
        <f t="shared" si="25"/>
        <v>0</v>
      </c>
    </row>
    <row r="296" spans="1:6" ht="38.25" x14ac:dyDescent="0.25">
      <c r="A296" s="32" t="s">
        <v>583</v>
      </c>
      <c r="B296" s="22" t="s">
        <v>197</v>
      </c>
      <c r="C296" s="45" t="s">
        <v>9</v>
      </c>
      <c r="D296" s="120">
        <v>6</v>
      </c>
      <c r="E296" s="146"/>
      <c r="F296" s="98">
        <f t="shared" si="25"/>
        <v>0</v>
      </c>
    </row>
    <row r="297" spans="1:6" ht="76.5" x14ac:dyDescent="0.25">
      <c r="A297" s="32" t="s">
        <v>584</v>
      </c>
      <c r="B297" s="22" t="s">
        <v>198</v>
      </c>
      <c r="C297" s="45" t="s">
        <v>6</v>
      </c>
      <c r="D297" s="120">
        <v>1</v>
      </c>
      <c r="E297" s="146"/>
      <c r="F297" s="98">
        <f t="shared" si="25"/>
        <v>0</v>
      </c>
    </row>
    <row r="298" spans="1:6" x14ac:dyDescent="0.25">
      <c r="A298" s="65" t="s">
        <v>142</v>
      </c>
      <c r="B298" s="5" t="s">
        <v>12</v>
      </c>
      <c r="C298" s="44"/>
      <c r="D298" s="122"/>
      <c r="E298" s="148"/>
      <c r="F298" s="52">
        <f>SUM(F299:F302)</f>
        <v>0</v>
      </c>
    </row>
    <row r="299" spans="1:6" ht="76.5" x14ac:dyDescent="0.25">
      <c r="A299" s="32" t="s">
        <v>144</v>
      </c>
      <c r="B299" s="22" t="s">
        <v>199</v>
      </c>
      <c r="C299" s="13" t="s">
        <v>88</v>
      </c>
      <c r="D299" s="118">
        <v>2460</v>
      </c>
      <c r="E299" s="146"/>
      <c r="F299" s="98">
        <f>D299*ROUND(E299,2)</f>
        <v>0</v>
      </c>
    </row>
    <row r="300" spans="1:6" ht="76.5" x14ac:dyDescent="0.25">
      <c r="A300" s="32" t="s">
        <v>143</v>
      </c>
      <c r="B300" s="22" t="s">
        <v>200</v>
      </c>
      <c r="C300" s="13" t="s">
        <v>88</v>
      </c>
      <c r="D300" s="118">
        <v>2460</v>
      </c>
      <c r="E300" s="146"/>
      <c r="F300" s="98">
        <f>D300*ROUND(E300,2)</f>
        <v>0</v>
      </c>
    </row>
    <row r="301" spans="1:6" ht="127.5" x14ac:dyDescent="0.25">
      <c r="A301" s="32" t="s">
        <v>145</v>
      </c>
      <c r="B301" s="22" t="s">
        <v>201</v>
      </c>
      <c r="C301" s="13" t="s">
        <v>109</v>
      </c>
      <c r="D301" s="120">
        <v>4745</v>
      </c>
      <c r="E301" s="146"/>
      <c r="F301" s="98">
        <f>D301*ROUND(E301,2)</f>
        <v>0</v>
      </c>
    </row>
    <row r="302" spans="1:6" ht="114.75" x14ac:dyDescent="0.25">
      <c r="A302" s="32" t="s">
        <v>146</v>
      </c>
      <c r="B302" s="22" t="s">
        <v>202</v>
      </c>
      <c r="C302" s="14" t="s">
        <v>90</v>
      </c>
      <c r="D302" s="120">
        <v>50</v>
      </c>
      <c r="E302" s="128"/>
      <c r="F302" s="98">
        <f>D302*ROUND(E302,2)</f>
        <v>0</v>
      </c>
    </row>
    <row r="303" spans="1:6" x14ac:dyDescent="0.25">
      <c r="A303" s="65" t="s">
        <v>446</v>
      </c>
      <c r="B303" s="5" t="s">
        <v>203</v>
      </c>
      <c r="C303" s="44"/>
      <c r="D303" s="122"/>
      <c r="E303" s="148"/>
      <c r="F303" s="52">
        <f>SUM(F304:F313)</f>
        <v>0</v>
      </c>
    </row>
    <row r="304" spans="1:6" ht="76.5" x14ac:dyDescent="0.25">
      <c r="A304" s="35" t="s">
        <v>147</v>
      </c>
      <c r="B304" s="25" t="s">
        <v>204</v>
      </c>
      <c r="C304" s="15" t="s">
        <v>90</v>
      </c>
      <c r="D304" s="120">
        <v>2535</v>
      </c>
      <c r="E304" s="146"/>
      <c r="F304" s="98">
        <f>D304*ROUND(E304,2)</f>
        <v>0</v>
      </c>
    </row>
    <row r="305" spans="1:6" ht="76.5" x14ac:dyDescent="0.25">
      <c r="A305" s="32" t="s">
        <v>447</v>
      </c>
      <c r="B305" s="25" t="s">
        <v>205</v>
      </c>
      <c r="C305" s="16" t="s">
        <v>37</v>
      </c>
      <c r="D305" s="120">
        <v>1345</v>
      </c>
      <c r="E305" s="146"/>
      <c r="F305" s="98">
        <f>D305*ROUND(E305,2)</f>
        <v>0</v>
      </c>
    </row>
    <row r="306" spans="1:6" ht="76.5" x14ac:dyDescent="0.25">
      <c r="A306" s="32" t="s">
        <v>448</v>
      </c>
      <c r="B306" s="25" t="s">
        <v>206</v>
      </c>
      <c r="C306" s="16" t="s">
        <v>37</v>
      </c>
      <c r="D306" s="120">
        <v>395</v>
      </c>
      <c r="E306" s="146"/>
      <c r="F306" s="98">
        <f>D306*ROUND(E306,2)</f>
        <v>0</v>
      </c>
    </row>
    <row r="307" spans="1:6" ht="48.75" customHeight="1" x14ac:dyDescent="0.25">
      <c r="A307" s="229" t="s">
        <v>449</v>
      </c>
      <c r="B307" s="249" t="s">
        <v>169</v>
      </c>
      <c r="C307" s="248"/>
      <c r="D307" s="232"/>
      <c r="E307" s="233"/>
      <c r="F307" s="234"/>
    </row>
    <row r="308" spans="1:6" x14ac:dyDescent="0.25">
      <c r="A308" s="230" t="s">
        <v>450</v>
      </c>
      <c r="B308" s="255" t="s">
        <v>170</v>
      </c>
      <c r="C308" s="253" t="s">
        <v>209</v>
      </c>
      <c r="D308" s="235">
        <v>68</v>
      </c>
      <c r="E308" s="236"/>
      <c r="F308" s="239">
        <f>D308*ROUND(E308,2)</f>
        <v>0</v>
      </c>
    </row>
    <row r="309" spans="1:6" ht="18.75" customHeight="1" x14ac:dyDescent="0.25">
      <c r="A309" s="231" t="s">
        <v>610</v>
      </c>
      <c r="B309" s="256" t="s">
        <v>171</v>
      </c>
      <c r="C309" s="244" t="s">
        <v>209</v>
      </c>
      <c r="D309" s="237">
        <v>68</v>
      </c>
      <c r="E309" s="238"/>
      <c r="F309" s="240">
        <f>D309*ROUND(E309,2)</f>
        <v>0</v>
      </c>
    </row>
    <row r="310" spans="1:6" ht="102" x14ac:dyDescent="0.25">
      <c r="A310" s="35" t="s">
        <v>609</v>
      </c>
      <c r="B310" s="251" t="s">
        <v>647</v>
      </c>
      <c r="C310" s="250"/>
      <c r="D310" s="232"/>
      <c r="E310" s="245"/>
      <c r="F310" s="234"/>
    </row>
    <row r="311" spans="1:6" x14ac:dyDescent="0.25">
      <c r="A311" s="35" t="s">
        <v>611</v>
      </c>
      <c r="B311" s="243" t="s">
        <v>208</v>
      </c>
      <c r="C311" s="244" t="s">
        <v>209</v>
      </c>
      <c r="D311" s="237">
        <v>4510</v>
      </c>
      <c r="E311" s="238"/>
      <c r="F311" s="240">
        <f>D311*ROUND(E311,2)</f>
        <v>0</v>
      </c>
    </row>
    <row r="312" spans="1:6" ht="38.25" x14ac:dyDescent="0.25">
      <c r="A312" s="35" t="s">
        <v>612</v>
      </c>
      <c r="B312" s="257" t="s">
        <v>57</v>
      </c>
      <c r="C312" s="252"/>
      <c r="D312" s="246"/>
      <c r="E312" s="247"/>
      <c r="F312" s="177"/>
    </row>
    <row r="313" spans="1:6" ht="15.75" customHeight="1" x14ac:dyDescent="0.25">
      <c r="A313" s="35" t="s">
        <v>613</v>
      </c>
      <c r="B313" s="21" t="s">
        <v>58</v>
      </c>
      <c r="C313" s="254" t="s">
        <v>209</v>
      </c>
      <c r="D313" s="241">
        <v>45</v>
      </c>
      <c r="E313" s="242"/>
      <c r="F313" s="98">
        <f>D313*ROUND(E313,2)</f>
        <v>0</v>
      </c>
    </row>
    <row r="314" spans="1:6" x14ac:dyDescent="0.25">
      <c r="A314" s="65" t="s">
        <v>451</v>
      </c>
      <c r="B314" s="5" t="s">
        <v>212</v>
      </c>
      <c r="C314" s="44"/>
      <c r="D314" s="122"/>
      <c r="E314" s="148"/>
      <c r="F314" s="52">
        <f>SUM(F315:F316)</f>
        <v>0</v>
      </c>
    </row>
    <row r="315" spans="1:6" ht="178.5" x14ac:dyDescent="0.25">
      <c r="A315" s="35" t="s">
        <v>148</v>
      </c>
      <c r="B315" s="25" t="s">
        <v>210</v>
      </c>
      <c r="C315" s="17" t="s">
        <v>9</v>
      </c>
      <c r="D315" s="120">
        <v>19</v>
      </c>
      <c r="E315" s="141"/>
      <c r="F315" s="98">
        <f>D315*ROUND(E315,2)</f>
        <v>0</v>
      </c>
    </row>
    <row r="316" spans="1:6" ht="76.5" x14ac:dyDescent="0.25">
      <c r="A316" s="32" t="s">
        <v>452</v>
      </c>
      <c r="B316" s="25" t="s">
        <v>211</v>
      </c>
      <c r="C316" s="16" t="s">
        <v>37</v>
      </c>
      <c r="D316" s="120">
        <v>77</v>
      </c>
      <c r="E316" s="141"/>
      <c r="F316" s="98">
        <f>D316*ROUND(E316,2)</f>
        <v>0</v>
      </c>
    </row>
    <row r="317" spans="1:6" x14ac:dyDescent="0.25">
      <c r="A317" s="65" t="s">
        <v>453</v>
      </c>
      <c r="B317" s="5" t="s">
        <v>213</v>
      </c>
      <c r="C317" s="44"/>
      <c r="D317" s="122"/>
      <c r="E317" s="148"/>
      <c r="F317" s="52">
        <f>SUM(F319:F325)</f>
        <v>0</v>
      </c>
    </row>
    <row r="318" spans="1:6" ht="144" x14ac:dyDescent="0.25">
      <c r="A318" s="35" t="s">
        <v>149</v>
      </c>
      <c r="B318" s="26" t="s">
        <v>214</v>
      </c>
      <c r="C318" s="8"/>
      <c r="D318" s="123"/>
      <c r="E318" s="141"/>
      <c r="F318" s="34"/>
    </row>
    <row r="319" spans="1:6" x14ac:dyDescent="0.25">
      <c r="A319" s="35" t="s">
        <v>152</v>
      </c>
      <c r="B319" s="27" t="s">
        <v>215</v>
      </c>
      <c r="C319" s="46" t="s">
        <v>9</v>
      </c>
      <c r="D319" s="119">
        <v>6</v>
      </c>
      <c r="E319" s="150"/>
      <c r="F319" s="98">
        <f>D319*ROUND(E319,2)</f>
        <v>0</v>
      </c>
    </row>
    <row r="320" spans="1:6" x14ac:dyDescent="0.25">
      <c r="A320" s="35" t="s">
        <v>153</v>
      </c>
      <c r="B320" s="27" t="s">
        <v>216</v>
      </c>
      <c r="C320" s="46" t="s">
        <v>9</v>
      </c>
      <c r="D320" s="119">
        <v>6</v>
      </c>
      <c r="E320" s="150"/>
      <c r="F320" s="98">
        <f>D320*ROUND(E320,2)</f>
        <v>0</v>
      </c>
    </row>
    <row r="321" spans="1:6" ht="72" x14ac:dyDescent="0.25">
      <c r="A321" s="32" t="s">
        <v>150</v>
      </c>
      <c r="B321" s="26" t="s">
        <v>217</v>
      </c>
      <c r="C321" s="8"/>
      <c r="D321" s="123"/>
      <c r="E321" s="146"/>
      <c r="F321" s="98"/>
    </row>
    <row r="322" spans="1:6" x14ac:dyDescent="0.25">
      <c r="A322" s="32" t="s">
        <v>454</v>
      </c>
      <c r="B322" s="26" t="s">
        <v>218</v>
      </c>
      <c r="C322" s="14" t="s">
        <v>37</v>
      </c>
      <c r="D322" s="120">
        <v>660</v>
      </c>
      <c r="E322" s="146"/>
      <c r="F322" s="98">
        <f>D322*ROUND(E322,2)</f>
        <v>0</v>
      </c>
    </row>
    <row r="323" spans="1:6" x14ac:dyDescent="0.25">
      <c r="A323" s="32" t="s">
        <v>455</v>
      </c>
      <c r="B323" s="26" t="s">
        <v>219</v>
      </c>
      <c r="C323" s="14" t="s">
        <v>37</v>
      </c>
      <c r="D323" s="120">
        <v>45</v>
      </c>
      <c r="E323" s="146"/>
      <c r="F323" s="98">
        <f>D323*ROUND(E323,2)</f>
        <v>0</v>
      </c>
    </row>
    <row r="324" spans="1:6" x14ac:dyDescent="0.25">
      <c r="A324" s="32" t="s">
        <v>456</v>
      </c>
      <c r="B324" s="26" t="s">
        <v>220</v>
      </c>
      <c r="C324" s="47" t="s">
        <v>109</v>
      </c>
      <c r="D324" s="120">
        <v>95</v>
      </c>
      <c r="E324" s="150"/>
      <c r="F324" s="98">
        <f>D324*ROUND(E324,2)</f>
        <v>0</v>
      </c>
    </row>
    <row r="325" spans="1:6" ht="24.75" thickBot="1" x14ac:dyDescent="0.3">
      <c r="A325" s="32" t="s">
        <v>151</v>
      </c>
      <c r="B325" s="36" t="s">
        <v>221</v>
      </c>
      <c r="C325" s="48" t="s">
        <v>37</v>
      </c>
      <c r="D325" s="124">
        <v>660</v>
      </c>
      <c r="E325" s="151"/>
      <c r="F325" s="98">
        <f>D325*ROUND(E325,2)</f>
        <v>0</v>
      </c>
    </row>
    <row r="326" spans="1:6" ht="15.75" x14ac:dyDescent="0.25">
      <c r="A326" s="81" t="s">
        <v>154</v>
      </c>
      <c r="B326" s="71" t="s">
        <v>457</v>
      </c>
      <c r="C326" s="72"/>
      <c r="D326" s="125"/>
      <c r="E326" s="152"/>
      <c r="F326" s="82">
        <f>F327+F346+F351</f>
        <v>0</v>
      </c>
    </row>
    <row r="327" spans="1:6" x14ac:dyDescent="0.25">
      <c r="A327" s="165" t="s">
        <v>531</v>
      </c>
      <c r="B327" s="170" t="s">
        <v>520</v>
      </c>
      <c r="C327" s="166"/>
      <c r="D327" s="167"/>
      <c r="E327" s="168"/>
      <c r="F327" s="169">
        <f>F328+F336+F341</f>
        <v>0</v>
      </c>
    </row>
    <row r="328" spans="1:6" x14ac:dyDescent="0.25">
      <c r="A328" s="67" t="s">
        <v>156</v>
      </c>
      <c r="B328" s="3" t="s">
        <v>12</v>
      </c>
      <c r="C328" s="4"/>
      <c r="D328" s="110"/>
      <c r="E328" s="140"/>
      <c r="F328" s="33">
        <f>SUM(F329:F335)</f>
        <v>0</v>
      </c>
    </row>
    <row r="329" spans="1:6" x14ac:dyDescent="0.25">
      <c r="A329" s="68" t="s">
        <v>532</v>
      </c>
      <c r="B329" s="9" t="s">
        <v>87</v>
      </c>
      <c r="C329" s="10" t="s">
        <v>88</v>
      </c>
      <c r="D329" s="111">
        <v>27</v>
      </c>
      <c r="E329" s="142"/>
      <c r="F329" s="98">
        <f t="shared" ref="F329:F335" si="26">D329*ROUND(E329,2)</f>
        <v>0</v>
      </c>
    </row>
    <row r="330" spans="1:6" ht="25.5" x14ac:dyDescent="0.25">
      <c r="A330" s="68" t="s">
        <v>533</v>
      </c>
      <c r="B330" s="9" t="s">
        <v>89</v>
      </c>
      <c r="C330" s="10" t="s">
        <v>90</v>
      </c>
      <c r="D330" s="111">
        <v>7</v>
      </c>
      <c r="E330" s="142"/>
      <c r="F330" s="98">
        <f t="shared" si="26"/>
        <v>0</v>
      </c>
    </row>
    <row r="331" spans="1:6" ht="25.5" x14ac:dyDescent="0.25">
      <c r="A331" s="68" t="s">
        <v>534</v>
      </c>
      <c r="B331" s="9" t="s">
        <v>91</v>
      </c>
      <c r="C331" s="10" t="s">
        <v>90</v>
      </c>
      <c r="D331" s="111">
        <v>3</v>
      </c>
      <c r="E331" s="142"/>
      <c r="F331" s="98">
        <f t="shared" si="26"/>
        <v>0</v>
      </c>
    </row>
    <row r="332" spans="1:6" ht="25.5" x14ac:dyDescent="0.25">
      <c r="A332" s="68" t="s">
        <v>535</v>
      </c>
      <c r="B332" s="9" t="s">
        <v>92</v>
      </c>
      <c r="C332" s="10" t="s">
        <v>90</v>
      </c>
      <c r="D332" s="111">
        <v>4</v>
      </c>
      <c r="E332" s="142"/>
      <c r="F332" s="98">
        <f t="shared" si="26"/>
        <v>0</v>
      </c>
    </row>
    <row r="333" spans="1:6" x14ac:dyDescent="0.25">
      <c r="A333" s="68" t="s">
        <v>536</v>
      </c>
      <c r="B333" s="9" t="s">
        <v>93</v>
      </c>
      <c r="C333" s="10" t="s">
        <v>90</v>
      </c>
      <c r="D333" s="111">
        <v>16</v>
      </c>
      <c r="E333" s="142"/>
      <c r="F333" s="98">
        <f t="shared" si="26"/>
        <v>0</v>
      </c>
    </row>
    <row r="334" spans="1:6" ht="25.5" x14ac:dyDescent="0.25">
      <c r="A334" s="68" t="s">
        <v>537</v>
      </c>
      <c r="B334" s="9" t="s">
        <v>94</v>
      </c>
      <c r="C334" s="10" t="s">
        <v>90</v>
      </c>
      <c r="D334" s="111">
        <v>10</v>
      </c>
      <c r="E334" s="142"/>
      <c r="F334" s="98">
        <f t="shared" si="26"/>
        <v>0</v>
      </c>
    </row>
    <row r="335" spans="1:6" x14ac:dyDescent="0.25">
      <c r="A335" s="68" t="s">
        <v>538</v>
      </c>
      <c r="B335" s="9" t="s">
        <v>95</v>
      </c>
      <c r="C335" s="10" t="s">
        <v>90</v>
      </c>
      <c r="D335" s="111">
        <v>1</v>
      </c>
      <c r="E335" s="142"/>
      <c r="F335" s="98">
        <f t="shared" si="26"/>
        <v>0</v>
      </c>
    </row>
    <row r="336" spans="1:6" x14ac:dyDescent="0.25">
      <c r="A336" s="67" t="s">
        <v>157</v>
      </c>
      <c r="B336" s="3" t="s">
        <v>35</v>
      </c>
      <c r="C336" s="4"/>
      <c r="D336" s="110"/>
      <c r="E336" s="140"/>
      <c r="F336" s="33">
        <f>SUM(F337:F340)</f>
        <v>0</v>
      </c>
    </row>
    <row r="337" spans="1:6" ht="25.5" x14ac:dyDescent="0.25">
      <c r="A337" s="68" t="s">
        <v>539</v>
      </c>
      <c r="B337" s="2" t="s">
        <v>173</v>
      </c>
      <c r="C337" s="10" t="s">
        <v>96</v>
      </c>
      <c r="D337" s="111">
        <v>40</v>
      </c>
      <c r="E337" s="142"/>
      <c r="F337" s="98">
        <f t="shared" ref="F337:F340" si="27">D337*ROUND(E337,2)</f>
        <v>0</v>
      </c>
    </row>
    <row r="338" spans="1:6" ht="25.5" x14ac:dyDescent="0.25">
      <c r="A338" s="68" t="s">
        <v>540</v>
      </c>
      <c r="B338" s="2" t="s">
        <v>240</v>
      </c>
      <c r="C338" s="10" t="s">
        <v>9</v>
      </c>
      <c r="D338" s="111">
        <v>1</v>
      </c>
      <c r="E338" s="142"/>
      <c r="F338" s="98">
        <f t="shared" si="27"/>
        <v>0</v>
      </c>
    </row>
    <row r="339" spans="1:6" ht="25.5" x14ac:dyDescent="0.25">
      <c r="A339" s="68" t="s">
        <v>541</v>
      </c>
      <c r="B339" s="2" t="s">
        <v>530</v>
      </c>
      <c r="C339" s="10" t="s">
        <v>9</v>
      </c>
      <c r="D339" s="111">
        <v>6</v>
      </c>
      <c r="E339" s="174"/>
      <c r="F339" s="98">
        <f t="shared" si="27"/>
        <v>0</v>
      </c>
    </row>
    <row r="340" spans="1:6" x14ac:dyDescent="0.25">
      <c r="A340" s="68" t="s">
        <v>542</v>
      </c>
      <c r="B340" s="9" t="s">
        <v>175</v>
      </c>
      <c r="C340" s="10" t="s">
        <v>9</v>
      </c>
      <c r="D340" s="111">
        <v>7</v>
      </c>
      <c r="E340" s="159"/>
      <c r="F340" s="98">
        <f t="shared" si="27"/>
        <v>0</v>
      </c>
    </row>
    <row r="341" spans="1:6" x14ac:dyDescent="0.25">
      <c r="A341" s="67" t="s">
        <v>158</v>
      </c>
      <c r="B341" s="160" t="s">
        <v>56</v>
      </c>
      <c r="C341" s="161"/>
      <c r="D341" s="162"/>
      <c r="E341" s="163"/>
      <c r="F341" s="164">
        <f>SUM(F342:F345)</f>
        <v>0</v>
      </c>
    </row>
    <row r="342" spans="1:6" x14ac:dyDescent="0.25">
      <c r="A342" s="68" t="s">
        <v>603</v>
      </c>
      <c r="B342" s="9" t="s">
        <v>525</v>
      </c>
      <c r="C342" s="10" t="s">
        <v>9</v>
      </c>
      <c r="D342" s="159">
        <v>7</v>
      </c>
      <c r="E342" s="158"/>
      <c r="F342" s="98">
        <f t="shared" ref="F342:F345" si="28">D342*ROUND(E342,2)</f>
        <v>0</v>
      </c>
    </row>
    <row r="343" spans="1:6" ht="25.5" x14ac:dyDescent="0.25">
      <c r="A343" s="68" t="s">
        <v>604</v>
      </c>
      <c r="B343" s="9" t="s">
        <v>107</v>
      </c>
      <c r="C343" s="10" t="s">
        <v>9</v>
      </c>
      <c r="D343" s="158">
        <v>14</v>
      </c>
      <c r="E343" s="158"/>
      <c r="F343" s="98">
        <f t="shared" si="28"/>
        <v>0</v>
      </c>
    </row>
    <row r="344" spans="1:6" ht="25.5" x14ac:dyDescent="0.25">
      <c r="A344" s="68" t="s">
        <v>605</v>
      </c>
      <c r="B344" s="9" t="s">
        <v>112</v>
      </c>
      <c r="C344" s="10" t="s">
        <v>90</v>
      </c>
      <c r="D344" s="158">
        <v>15</v>
      </c>
      <c r="E344" s="158"/>
      <c r="F344" s="98">
        <f t="shared" si="28"/>
        <v>0</v>
      </c>
    </row>
    <row r="345" spans="1:6" ht="25.5" x14ac:dyDescent="0.25">
      <c r="A345" s="68" t="s">
        <v>606</v>
      </c>
      <c r="B345" s="9" t="s">
        <v>222</v>
      </c>
      <c r="C345" s="10" t="s">
        <v>96</v>
      </c>
      <c r="D345" s="158">
        <v>40</v>
      </c>
      <c r="E345" s="158"/>
      <c r="F345" s="98">
        <f t="shared" si="28"/>
        <v>0</v>
      </c>
    </row>
    <row r="346" spans="1:6" x14ac:dyDescent="0.25">
      <c r="A346" s="165" t="s">
        <v>543</v>
      </c>
      <c r="B346" s="170" t="s">
        <v>527</v>
      </c>
      <c r="C346" s="166"/>
      <c r="D346" s="167"/>
      <c r="E346" s="168"/>
      <c r="F346" s="169">
        <f>SUM(F347)</f>
        <v>0</v>
      </c>
    </row>
    <row r="347" spans="1:6" ht="36.75" customHeight="1" x14ac:dyDescent="0.25">
      <c r="A347" s="67" t="s">
        <v>585</v>
      </c>
      <c r="B347" s="214" t="s">
        <v>561</v>
      </c>
      <c r="C347" s="221"/>
      <c r="D347" s="222"/>
      <c r="E347" s="223"/>
      <c r="F347" s="224">
        <f>SUM(F350)</f>
        <v>0</v>
      </c>
    </row>
    <row r="348" spans="1:6" ht="171.75" customHeight="1" x14ac:dyDescent="0.25">
      <c r="A348" s="190" t="s">
        <v>586</v>
      </c>
      <c r="B348" s="194" t="s">
        <v>589</v>
      </c>
      <c r="C348" s="182"/>
      <c r="D348" s="183"/>
      <c r="E348" s="184"/>
      <c r="F348" s="185"/>
    </row>
    <row r="349" spans="1:6" ht="210" customHeight="1" x14ac:dyDescent="0.25">
      <c r="A349" s="191"/>
      <c r="B349" s="195" t="s">
        <v>554</v>
      </c>
      <c r="C349" s="186"/>
      <c r="D349" s="187"/>
      <c r="E349" s="188"/>
      <c r="F349" s="189"/>
    </row>
    <row r="350" spans="1:6" x14ac:dyDescent="0.25">
      <c r="A350" s="190" t="s">
        <v>587</v>
      </c>
      <c r="B350" s="196" t="s">
        <v>588</v>
      </c>
      <c r="C350" s="45" t="s">
        <v>37</v>
      </c>
      <c r="D350" s="226">
        <v>25</v>
      </c>
      <c r="E350" s="193"/>
      <c r="F350" s="98">
        <f t="shared" ref="F350" si="29">D350*ROUND(E350,2)</f>
        <v>0</v>
      </c>
    </row>
    <row r="351" spans="1:6" ht="30" x14ac:dyDescent="0.25">
      <c r="A351" s="165" t="s">
        <v>568</v>
      </c>
      <c r="B351" s="173" t="s">
        <v>528</v>
      </c>
      <c r="C351" s="72"/>
      <c r="D351" s="125"/>
      <c r="E351" s="152"/>
      <c r="F351" s="82">
        <f>F352+F368+F373+F381+F384</f>
        <v>0</v>
      </c>
    </row>
    <row r="352" spans="1:6" x14ac:dyDescent="0.25">
      <c r="A352" s="83" t="s">
        <v>165</v>
      </c>
      <c r="B352" s="5" t="s">
        <v>5</v>
      </c>
      <c r="C352" s="42"/>
      <c r="D352" s="126"/>
      <c r="E352" s="149"/>
      <c r="F352" s="101">
        <f>SUM(F353:F367)</f>
        <v>0</v>
      </c>
    </row>
    <row r="353" spans="1:6" ht="114.75" x14ac:dyDescent="0.25">
      <c r="A353" s="84" t="s">
        <v>569</v>
      </c>
      <c r="B353" s="22" t="s">
        <v>186</v>
      </c>
      <c r="C353" s="45" t="s">
        <v>37</v>
      </c>
      <c r="D353" s="127">
        <v>472</v>
      </c>
      <c r="E353" s="146"/>
      <c r="F353" s="98">
        <f>D353*ROUND(E353,2)</f>
        <v>0</v>
      </c>
    </row>
    <row r="354" spans="1:6" ht="51" x14ac:dyDescent="0.25">
      <c r="A354" s="84" t="s">
        <v>157</v>
      </c>
      <c r="B354" s="156" t="s">
        <v>187</v>
      </c>
      <c r="C354" s="45" t="s">
        <v>37</v>
      </c>
      <c r="D354" s="128">
        <v>25</v>
      </c>
      <c r="E354" s="147"/>
      <c r="F354" s="98">
        <f t="shared" ref="F354:F367" si="30">D354*ROUND(E354,2)</f>
        <v>0</v>
      </c>
    </row>
    <row r="355" spans="1:6" ht="63.75" x14ac:dyDescent="0.25">
      <c r="A355" s="84" t="s">
        <v>158</v>
      </c>
      <c r="B355" s="156" t="s">
        <v>621</v>
      </c>
      <c r="C355" s="13" t="s">
        <v>109</v>
      </c>
      <c r="D355" s="128">
        <v>2643</v>
      </c>
      <c r="E355" s="147"/>
      <c r="F355" s="98">
        <f t="shared" si="30"/>
        <v>0</v>
      </c>
    </row>
    <row r="356" spans="1:6" ht="51" x14ac:dyDescent="0.25">
      <c r="A356" s="84" t="s">
        <v>159</v>
      </c>
      <c r="B356" s="156" t="s">
        <v>188</v>
      </c>
      <c r="C356" s="45" t="s">
        <v>37</v>
      </c>
      <c r="D356" s="128">
        <v>5</v>
      </c>
      <c r="E356" s="147"/>
      <c r="F356" s="98">
        <f t="shared" si="30"/>
        <v>0</v>
      </c>
    </row>
    <row r="357" spans="1:6" ht="51" x14ac:dyDescent="0.25">
      <c r="A357" s="84" t="s">
        <v>160</v>
      </c>
      <c r="B357" s="22" t="s">
        <v>189</v>
      </c>
      <c r="C357" s="13" t="s">
        <v>109</v>
      </c>
      <c r="D357" s="128">
        <v>240</v>
      </c>
      <c r="E357" s="147"/>
      <c r="F357" s="98">
        <f t="shared" si="30"/>
        <v>0</v>
      </c>
    </row>
    <row r="358" spans="1:6" ht="51" x14ac:dyDescent="0.25">
      <c r="A358" s="84" t="s">
        <v>161</v>
      </c>
      <c r="B358" s="22" t="s">
        <v>190</v>
      </c>
      <c r="C358" s="13" t="s">
        <v>109</v>
      </c>
      <c r="D358" s="128">
        <v>255</v>
      </c>
      <c r="E358" s="147"/>
      <c r="F358" s="98">
        <f t="shared" si="30"/>
        <v>0</v>
      </c>
    </row>
    <row r="359" spans="1:6" ht="76.5" x14ac:dyDescent="0.25">
      <c r="A359" s="84" t="s">
        <v>162</v>
      </c>
      <c r="B359" s="22" t="s">
        <v>191</v>
      </c>
      <c r="C359" s="13" t="s">
        <v>109</v>
      </c>
      <c r="D359" s="128">
        <v>15</v>
      </c>
      <c r="E359" s="147"/>
      <c r="F359" s="98">
        <f t="shared" si="30"/>
        <v>0</v>
      </c>
    </row>
    <row r="360" spans="1:6" ht="63.75" x14ac:dyDescent="0.25">
      <c r="A360" s="84" t="s">
        <v>460</v>
      </c>
      <c r="B360" s="22" t="s">
        <v>619</v>
      </c>
      <c r="C360" s="13" t="s">
        <v>88</v>
      </c>
      <c r="D360" s="128">
        <v>1</v>
      </c>
      <c r="E360" s="147"/>
      <c r="F360" s="98">
        <f t="shared" si="30"/>
        <v>0</v>
      </c>
    </row>
    <row r="361" spans="1:6" ht="63.75" x14ac:dyDescent="0.25">
      <c r="A361" s="84" t="s">
        <v>461</v>
      </c>
      <c r="B361" s="22" t="s">
        <v>193</v>
      </c>
      <c r="C361" s="45" t="s">
        <v>9</v>
      </c>
      <c r="D361" s="128">
        <v>6</v>
      </c>
      <c r="E361" s="147"/>
      <c r="F361" s="98">
        <f t="shared" si="30"/>
        <v>0</v>
      </c>
    </row>
    <row r="362" spans="1:6" ht="51" x14ac:dyDescent="0.25">
      <c r="A362" s="84" t="s">
        <v>462</v>
      </c>
      <c r="B362" s="156" t="s">
        <v>194</v>
      </c>
      <c r="C362" s="45" t="s">
        <v>37</v>
      </c>
      <c r="D362" s="128">
        <v>15</v>
      </c>
      <c r="E362" s="147"/>
      <c r="F362" s="98">
        <f t="shared" si="30"/>
        <v>0</v>
      </c>
    </row>
    <row r="363" spans="1:6" ht="76.5" x14ac:dyDescent="0.25">
      <c r="A363" s="84" t="s">
        <v>463</v>
      </c>
      <c r="B363" s="22" t="s">
        <v>195</v>
      </c>
      <c r="C363" s="45" t="s">
        <v>9</v>
      </c>
      <c r="D363" s="128">
        <v>25</v>
      </c>
      <c r="E363" s="147"/>
      <c r="F363" s="98">
        <f t="shared" si="30"/>
        <v>0</v>
      </c>
    </row>
    <row r="364" spans="1:6" ht="25.5" x14ac:dyDescent="0.25">
      <c r="A364" s="84" t="s">
        <v>464</v>
      </c>
      <c r="B364" s="23" t="s">
        <v>196</v>
      </c>
      <c r="C364" s="45" t="s">
        <v>9</v>
      </c>
      <c r="D364" s="128">
        <v>15</v>
      </c>
      <c r="E364" s="147"/>
      <c r="F364" s="98">
        <f t="shared" si="30"/>
        <v>0</v>
      </c>
    </row>
    <row r="365" spans="1:6" ht="126" customHeight="1" x14ac:dyDescent="0.25">
      <c r="A365" s="93" t="s">
        <v>465</v>
      </c>
      <c r="B365" s="24" t="s">
        <v>510</v>
      </c>
      <c r="C365" s="94" t="s">
        <v>37</v>
      </c>
      <c r="D365" s="129">
        <v>70</v>
      </c>
      <c r="E365" s="157"/>
      <c r="F365" s="98">
        <f t="shared" si="30"/>
        <v>0</v>
      </c>
    </row>
    <row r="366" spans="1:6" ht="38.25" x14ac:dyDescent="0.25">
      <c r="A366" s="84" t="s">
        <v>466</v>
      </c>
      <c r="B366" s="22" t="s">
        <v>197</v>
      </c>
      <c r="C366" s="45" t="s">
        <v>9</v>
      </c>
      <c r="D366" s="128">
        <v>4</v>
      </c>
      <c r="E366" s="146"/>
      <c r="F366" s="98">
        <f t="shared" si="30"/>
        <v>0</v>
      </c>
    </row>
    <row r="367" spans="1:6" ht="76.5" x14ac:dyDescent="0.25">
      <c r="A367" s="84" t="s">
        <v>467</v>
      </c>
      <c r="B367" s="22" t="s">
        <v>198</v>
      </c>
      <c r="C367" s="45" t="s">
        <v>6</v>
      </c>
      <c r="D367" s="128">
        <v>1</v>
      </c>
      <c r="E367" s="146"/>
      <c r="F367" s="98">
        <f t="shared" si="30"/>
        <v>0</v>
      </c>
    </row>
    <row r="368" spans="1:6" x14ac:dyDescent="0.25">
      <c r="A368" s="83" t="s">
        <v>163</v>
      </c>
      <c r="B368" s="41" t="s">
        <v>12</v>
      </c>
      <c r="C368" s="42"/>
      <c r="D368" s="126"/>
      <c r="E368" s="153"/>
      <c r="F368" s="102">
        <f>SUM(F369:F372)</f>
        <v>0</v>
      </c>
    </row>
    <row r="369" spans="1:6" ht="76.5" x14ac:dyDescent="0.25">
      <c r="A369" s="84" t="s">
        <v>155</v>
      </c>
      <c r="B369" s="22" t="s">
        <v>199</v>
      </c>
      <c r="C369" s="13" t="s">
        <v>88</v>
      </c>
      <c r="D369" s="127">
        <v>1890</v>
      </c>
      <c r="E369" s="146"/>
      <c r="F369" s="98">
        <f>D369*ROUND(E369,2)</f>
        <v>0</v>
      </c>
    </row>
    <row r="370" spans="1:6" ht="76.5" x14ac:dyDescent="0.25">
      <c r="A370" s="84" t="s">
        <v>163</v>
      </c>
      <c r="B370" s="22" t="s">
        <v>200</v>
      </c>
      <c r="C370" s="13" t="s">
        <v>88</v>
      </c>
      <c r="D370" s="127">
        <v>1890</v>
      </c>
      <c r="E370" s="146"/>
      <c r="F370" s="98">
        <f>D370*ROUND(E370,2)</f>
        <v>0</v>
      </c>
    </row>
    <row r="371" spans="1:6" ht="127.5" x14ac:dyDescent="0.25">
      <c r="A371" s="84" t="s">
        <v>164</v>
      </c>
      <c r="B371" s="22" t="s">
        <v>201</v>
      </c>
      <c r="C371" s="13" t="s">
        <v>109</v>
      </c>
      <c r="D371" s="128">
        <v>3650</v>
      </c>
      <c r="E371" s="146"/>
      <c r="F371" s="98">
        <f>D371*ROUND(E371,2)</f>
        <v>0</v>
      </c>
    </row>
    <row r="372" spans="1:6" ht="114.75" x14ac:dyDescent="0.25">
      <c r="A372" s="84" t="s">
        <v>468</v>
      </c>
      <c r="B372" s="22" t="s">
        <v>202</v>
      </c>
      <c r="C372" s="14" t="s">
        <v>90</v>
      </c>
      <c r="D372" s="128">
        <v>50</v>
      </c>
      <c r="E372" s="128"/>
      <c r="F372" s="98">
        <f>D372*ROUND(E372,2)</f>
        <v>0</v>
      </c>
    </row>
    <row r="373" spans="1:6" x14ac:dyDescent="0.25">
      <c r="A373" s="83" t="s">
        <v>164</v>
      </c>
      <c r="B373" s="41" t="s">
        <v>203</v>
      </c>
      <c r="C373" s="53"/>
      <c r="D373" s="130"/>
      <c r="E373" s="153"/>
      <c r="F373" s="102">
        <f>SUM(F374:F380)</f>
        <v>0</v>
      </c>
    </row>
    <row r="374" spans="1:6" ht="76.5" x14ac:dyDescent="0.25">
      <c r="A374" s="85" t="s">
        <v>165</v>
      </c>
      <c r="B374" s="25" t="s">
        <v>204</v>
      </c>
      <c r="C374" s="15" t="s">
        <v>90</v>
      </c>
      <c r="D374" s="120">
        <v>1950</v>
      </c>
      <c r="E374" s="146"/>
      <c r="F374" s="98">
        <f>D374*ROUND(E374,2)</f>
        <v>0</v>
      </c>
    </row>
    <row r="375" spans="1:6" ht="76.5" x14ac:dyDescent="0.25">
      <c r="A375" s="84" t="s">
        <v>166</v>
      </c>
      <c r="B375" s="25" t="s">
        <v>205</v>
      </c>
      <c r="C375" s="16" t="s">
        <v>37</v>
      </c>
      <c r="D375" s="120">
        <v>960</v>
      </c>
      <c r="E375" s="146"/>
      <c r="F375" s="98">
        <f>D375*ROUND(E375,2)</f>
        <v>0</v>
      </c>
    </row>
    <row r="376" spans="1:6" ht="76.5" x14ac:dyDescent="0.25">
      <c r="A376" s="84" t="s">
        <v>167</v>
      </c>
      <c r="B376" s="25" t="s">
        <v>206</v>
      </c>
      <c r="C376" s="16" t="s">
        <v>37</v>
      </c>
      <c r="D376" s="120">
        <v>300</v>
      </c>
      <c r="E376" s="146"/>
      <c r="F376" s="98">
        <f>D376*ROUND(E376,2)</f>
        <v>0</v>
      </c>
    </row>
    <row r="377" spans="1:6" ht="89.25" x14ac:dyDescent="0.25">
      <c r="A377" s="85" t="s">
        <v>168</v>
      </c>
      <c r="B377" s="25" t="s">
        <v>207</v>
      </c>
      <c r="C377" s="54"/>
      <c r="D377" s="131"/>
      <c r="E377" s="128"/>
      <c r="F377" s="98"/>
    </row>
    <row r="378" spans="1:6" x14ac:dyDescent="0.25">
      <c r="A378" s="85" t="s">
        <v>469</v>
      </c>
      <c r="B378" s="25" t="s">
        <v>208</v>
      </c>
      <c r="C378" s="16" t="s">
        <v>209</v>
      </c>
      <c r="D378" s="120">
        <v>3400</v>
      </c>
      <c r="E378" s="146"/>
      <c r="F378" s="98">
        <f>D378*ROUND(E378,2)</f>
        <v>0</v>
      </c>
    </row>
    <row r="379" spans="1:6" ht="38.25" x14ac:dyDescent="0.25">
      <c r="A379" s="85" t="s">
        <v>622</v>
      </c>
      <c r="B379" s="2" t="s">
        <v>57</v>
      </c>
      <c r="C379" s="259"/>
      <c r="D379" s="260"/>
      <c r="E379" s="261"/>
      <c r="F379" s="262"/>
    </row>
    <row r="380" spans="1:6" x14ac:dyDescent="0.25">
      <c r="A380" s="85" t="s">
        <v>623</v>
      </c>
      <c r="B380" s="2" t="s">
        <v>58</v>
      </c>
      <c r="C380" s="16" t="s">
        <v>209</v>
      </c>
      <c r="D380" s="263">
        <v>45</v>
      </c>
      <c r="E380" s="264"/>
      <c r="F380" s="98">
        <f>D380*ROUND(E380,2)</f>
        <v>0</v>
      </c>
    </row>
    <row r="381" spans="1:6" x14ac:dyDescent="0.25">
      <c r="A381" s="83" t="s">
        <v>468</v>
      </c>
      <c r="B381" s="41" t="s">
        <v>458</v>
      </c>
      <c r="C381" s="55"/>
      <c r="D381" s="130"/>
      <c r="E381" s="148"/>
      <c r="F381" s="102">
        <f>SUM(F382:F383)</f>
        <v>0</v>
      </c>
    </row>
    <row r="382" spans="1:6" ht="178.5" x14ac:dyDescent="0.25">
      <c r="A382" s="86" t="s">
        <v>470</v>
      </c>
      <c r="B382" s="25" t="s">
        <v>210</v>
      </c>
      <c r="C382" s="13" t="s">
        <v>9</v>
      </c>
      <c r="D382" s="128">
        <v>14</v>
      </c>
      <c r="E382" s="141"/>
      <c r="F382" s="98">
        <f>D382*ROUND(E382,2)</f>
        <v>0</v>
      </c>
    </row>
    <row r="383" spans="1:6" ht="76.5" x14ac:dyDescent="0.25">
      <c r="A383" s="86" t="s">
        <v>471</v>
      </c>
      <c r="B383" s="25" t="s">
        <v>211</v>
      </c>
      <c r="C383" s="16" t="s">
        <v>37</v>
      </c>
      <c r="D383" s="120">
        <v>58</v>
      </c>
      <c r="E383" s="141"/>
      <c r="F383" s="98">
        <f>D383*ROUND(E383,2)</f>
        <v>0</v>
      </c>
    </row>
    <row r="384" spans="1:6" x14ac:dyDescent="0.25">
      <c r="A384" s="83" t="s">
        <v>472</v>
      </c>
      <c r="B384" s="41" t="s">
        <v>459</v>
      </c>
      <c r="C384" s="53"/>
      <c r="D384" s="130"/>
      <c r="E384" s="153"/>
      <c r="F384" s="102">
        <f>SUM(F386:F392)</f>
        <v>0</v>
      </c>
    </row>
    <row r="385" spans="1:6" ht="165.75" x14ac:dyDescent="0.25">
      <c r="A385" s="84" t="s">
        <v>473</v>
      </c>
      <c r="B385" s="22" t="s">
        <v>214</v>
      </c>
      <c r="C385" s="56"/>
      <c r="D385" s="132"/>
      <c r="E385" s="146"/>
      <c r="F385" s="103"/>
    </row>
    <row r="386" spans="1:6" x14ac:dyDescent="0.25">
      <c r="A386" s="84" t="s">
        <v>479</v>
      </c>
      <c r="B386" s="43" t="s">
        <v>215</v>
      </c>
      <c r="C386" s="46" t="s">
        <v>9</v>
      </c>
      <c r="D386" s="128">
        <v>2</v>
      </c>
      <c r="E386" s="150"/>
      <c r="F386" s="98">
        <f>D386*ROUND(E386,2)</f>
        <v>0</v>
      </c>
    </row>
    <row r="387" spans="1:6" x14ac:dyDescent="0.25">
      <c r="A387" s="84" t="s">
        <v>480</v>
      </c>
      <c r="B387" s="43" t="s">
        <v>216</v>
      </c>
      <c r="C387" s="46" t="s">
        <v>9</v>
      </c>
      <c r="D387" s="128">
        <v>2</v>
      </c>
      <c r="E387" s="150"/>
      <c r="F387" s="98">
        <f>D387*ROUND(E387,2)</f>
        <v>0</v>
      </c>
    </row>
    <row r="388" spans="1:6" ht="76.5" x14ac:dyDescent="0.25">
      <c r="A388" s="84" t="s">
        <v>474</v>
      </c>
      <c r="B388" s="22" t="s">
        <v>217</v>
      </c>
      <c r="C388" s="57"/>
      <c r="D388" s="133"/>
      <c r="E388" s="146"/>
      <c r="F388" s="98"/>
    </row>
    <row r="389" spans="1:6" x14ac:dyDescent="0.25">
      <c r="A389" s="84" t="s">
        <v>475</v>
      </c>
      <c r="B389" s="22" t="s">
        <v>218</v>
      </c>
      <c r="C389" s="14" t="s">
        <v>37</v>
      </c>
      <c r="D389" s="128">
        <v>472</v>
      </c>
      <c r="E389" s="146"/>
      <c r="F389" s="98">
        <f>D389*ROUND(E389,2)</f>
        <v>0</v>
      </c>
    </row>
    <row r="390" spans="1:6" x14ac:dyDescent="0.25">
      <c r="A390" s="84" t="s">
        <v>476</v>
      </c>
      <c r="B390" s="22" t="s">
        <v>219</v>
      </c>
      <c r="C390" s="14" t="s">
        <v>37</v>
      </c>
      <c r="D390" s="128">
        <v>35</v>
      </c>
      <c r="E390" s="146"/>
      <c r="F390" s="98">
        <f>D390*ROUND(E390,2)</f>
        <v>0</v>
      </c>
    </row>
    <row r="391" spans="1:6" x14ac:dyDescent="0.25">
      <c r="A391" s="84" t="s">
        <v>477</v>
      </c>
      <c r="B391" s="22" t="s">
        <v>220</v>
      </c>
      <c r="C391" s="47" t="s">
        <v>109</v>
      </c>
      <c r="D391" s="128">
        <v>85</v>
      </c>
      <c r="E391" s="150"/>
      <c r="F391" s="98">
        <f>D391*ROUND(E391,2)</f>
        <v>0</v>
      </c>
    </row>
    <row r="392" spans="1:6" ht="26.25" thickBot="1" x14ac:dyDescent="0.3">
      <c r="A392" s="87" t="s">
        <v>478</v>
      </c>
      <c r="B392" s="88" t="s">
        <v>221</v>
      </c>
      <c r="C392" s="89" t="s">
        <v>37</v>
      </c>
      <c r="D392" s="134">
        <v>472</v>
      </c>
      <c r="E392" s="151"/>
      <c r="F392" s="98">
        <f>D392*ROUND(E392,2)</f>
        <v>0</v>
      </c>
    </row>
  </sheetData>
  <mergeCells count="7">
    <mergeCell ref="A249:F249"/>
    <mergeCell ref="A268:F268"/>
    <mergeCell ref="A210:D211"/>
    <mergeCell ref="E210:F211"/>
    <mergeCell ref="A2:D2"/>
    <mergeCell ref="E2:F2"/>
    <mergeCell ref="A98:F99"/>
  </mergeCells>
  <phoneticPr fontId="5" type="noConversion"/>
  <pageMargins left="0.52083333333333337" right="0.7" top="0.75" bottom="0.75" header="0.3" footer="0.3"/>
  <pageSetup paperSize="9" scale="66" fitToHeight="0" orientation="portrait" r:id="rId1"/>
  <rowBreaks count="10" manualBreakCount="10">
    <brk id="51" max="5" man="1"/>
    <brk id="75" max="5" man="1"/>
    <brk id="96" max="5" man="1"/>
    <brk id="133" max="5" man="1"/>
    <brk id="175" max="5" man="1"/>
    <brk id="191" max="5" man="1"/>
    <brk id="208" max="5" man="1"/>
    <brk id="245" max="5" man="1"/>
    <brk id="297" max="5" man="1"/>
    <brk id="3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Rekapitulacija</vt:lpstr>
      <vt:lpstr>Livadarska i Trnavska ul.</vt:lpstr>
      <vt:lpstr>'Livadarska i Trnavska ul.'!Podrucje_ispisa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Kos</dc:creator>
  <cp:lastModifiedBy>Tatjana Horvat</cp:lastModifiedBy>
  <cp:lastPrinted>2024-08-21T09:51:49Z</cp:lastPrinted>
  <dcterms:created xsi:type="dcterms:W3CDTF">2024-01-18T11:49:53Z</dcterms:created>
  <dcterms:modified xsi:type="dcterms:W3CDTF">2024-08-22T10:01:36Z</dcterms:modified>
</cp:coreProperties>
</file>